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Director\Documents\2020 год\8. ОТЧЁТЫ\ОТЧЁТЫ ЗА 2020 год\"/>
    </mc:Choice>
  </mc:AlternateContent>
  <bookViews>
    <workbookView xWindow="0" yWindow="0" windowWidth="28800" windowHeight="13725" tabRatio="973" activeTab="8"/>
  </bookViews>
  <sheets>
    <sheet name="ПРИВЕТСТВИЕ" sheetId="21" r:id="rId1"/>
    <sheet name="НАВИГАЦИЯ" sheetId="11" r:id="rId2"/>
    <sheet name="1. П МО" sheetId="1" r:id="rId3"/>
    <sheet name="1. П КДУ" sheetId="2" r:id="rId4"/>
    <sheet name="1. СХЕМА" sheetId="14" r:id="rId5"/>
    <sheet name="1. П КОЛЛЕКТИВЫ" sheetId="5" r:id="rId6"/>
    <sheet name="РАБОЧАЯ Не вскрывать" sheetId="19" state="hidden" r:id="rId7"/>
    <sheet name="2. МТБ" sheetId="3" r:id="rId8"/>
    <sheet name="3. КЛУБ_ФОРМ" sheetId="6" r:id="rId9"/>
    <sheet name="4. КУЛЬТ_МАС_МЕР" sheetId="10" r:id="rId10"/>
    <sheet name="5. НАЦ_ПОЛИТИКА" sheetId="17" r:id="rId11"/>
    <sheet name="6. НАУЧ-МЕТОД" sheetId="12" r:id="rId12"/>
    <sheet name="7. ПРОЕКТЫ" sheetId="13" r:id="rId13"/>
    <sheet name="8. ПАРТНЕРЫ" sheetId="18" r:id="rId14"/>
    <sheet name="ПЛАН 2021" sheetId="15" r:id="rId15"/>
    <sheet name="КОНТАКТЫ" sheetId="16" r:id="rId16"/>
    <sheet name="АНАЛИЗ" sheetId="22" r:id="rId17"/>
    <sheet name="Для вставки" sheetId="4" state="hidden" r:id="rId18"/>
  </sheets>
  <definedNames>
    <definedName name="_ftn1" localSheetId="7">'2. МТБ'!#REF!</definedName>
    <definedName name="_ftnref1" localSheetId="7">'2. МТБ'!#REF!</definedName>
    <definedName name="_Toc26834395" localSheetId="7">'2. МТБ'!$A$6</definedName>
    <definedName name="_Toc26834399" localSheetId="8">'3. КЛУБ_ФОРМ'!#REF!</definedName>
    <definedName name="_Toc26834408" localSheetId="8">'3. КЛУБ_ФОРМ'!$B$90</definedName>
    <definedName name="_Toc26834414" localSheetId="9">'4. КУЛЬТ_МАС_МЕР'!$C$26</definedName>
    <definedName name="_Toc26834424" localSheetId="10">'5. НАЦ_ПОЛИТИКА'!$A$6</definedName>
    <definedName name="_Toc26834430" localSheetId="11">'6. НАУЧ-МЕТОД'!$B$8</definedName>
    <definedName name="_Toc26834433" localSheetId="11">'6. НАУЧ-МЕТОД'!$B$38</definedName>
    <definedName name="_Toc26834435" localSheetId="13">'8. ПАРТНЕРЫ'!$A$5</definedName>
    <definedName name="_Toc27096042" localSheetId="2">'1. П МО'!$A$26</definedName>
    <definedName name="_Toc27096045" localSheetId="3">'1. П КДУ'!#REF!</definedName>
    <definedName name="_Toc27096048" localSheetId="7">'2. МТБ'!#REF!</definedName>
    <definedName name="_Toc27096049" localSheetId="7">'2. МТБ'!#REF!</definedName>
    <definedName name="_Toc27096050" localSheetId="7">'2. МТБ'!$B$33</definedName>
    <definedName name="_Toc27096051" localSheetId="7">'2. МТБ'!#REF!</definedName>
    <definedName name="_Toc27493409" localSheetId="4">'1. СХЕМА'!$A$6</definedName>
    <definedName name="_Toc27493427" localSheetId="9">'4. КУЛЬТ_МАС_МЕР'!$B$6</definedName>
    <definedName name="_Toc27493440" localSheetId="12">'7. ПРОЕКТЫ'!$B$8</definedName>
    <definedName name="_Toc27493441" localSheetId="17">'Для вставки'!$A$206</definedName>
    <definedName name="_Toc27493445" localSheetId="10">'5. НАЦ_ПОЛИТИКА'!$B$33</definedName>
    <definedName name="_Toc27493461" localSheetId="14">'ПЛАН 2021'!$A$5</definedName>
    <definedName name="_xlnm._FilterDatabase" localSheetId="3" hidden="1">'1. П КДУ'!$A$9:$R$9</definedName>
    <definedName name="_xlnm._FilterDatabase" localSheetId="5" hidden="1">'1. П КОЛЛЕКТИВЫ'!$A$9:$AB$9</definedName>
    <definedName name="_xlnm._FilterDatabase" localSheetId="10" hidden="1">'5. НАЦ_ПОЛИТИКА'!$A$18:$H$18</definedName>
    <definedName name="_xlnm._FilterDatabase" localSheetId="11" hidden="1">'6. НАУЧ-МЕТОД'!$A$10:$J$10</definedName>
    <definedName name="_xlnm._FilterDatabase" localSheetId="15" hidden="1">КОНТАКТЫ!$B$7:$G$7</definedName>
    <definedName name="_xlnm._FilterDatabase" localSheetId="14" hidden="1">'ПЛАН 2021'!$A$7:$E$7</definedName>
    <definedName name="вар_ответов">'Для вставки'!$B$18:$B$19</definedName>
    <definedName name="вар_ответов2">'Для вставки'!$B$22:$B$23</definedName>
    <definedName name="ВИДЫ_ПРОМЫС">'Для вставки'!$B$226:$B$231</definedName>
    <definedName name="возр_кат">'Для вставки'!$B$26:$B$31</definedName>
    <definedName name="глава1_Для_схем">АНАЛИЗ!$A$2</definedName>
    <definedName name="Глава2_Для_схем">АНАЛИЗ!$A$24</definedName>
    <definedName name="Глава3_Для_схем">АНАЛИЗ!$A$47</definedName>
    <definedName name="Глава4_Для_схем">АНАЛИЗ!$A$225</definedName>
    <definedName name="Глава5_Для_схем">АНАЛИЗ!$A$311</definedName>
    <definedName name="год">'Для вставки'!$B$3:$B$15</definedName>
    <definedName name="гранты">'Для вставки'!$B$193:$B$196</definedName>
    <definedName name="действие">'Для вставки'!$B$99:$B$101</definedName>
    <definedName name="док_обуч">'Для вставки'!$B$154:$B$157</definedName>
    <definedName name="жанр">'Для вставки'!$B$116:$B$143</definedName>
    <definedName name="_xlnm.Print_Titles" localSheetId="3">'1. П КДУ'!$1:$2</definedName>
    <definedName name="_xlnm.Print_Titles" localSheetId="5">'1. П КОЛЛЕКТИВЫ'!$1:$2</definedName>
    <definedName name="_xlnm.Print_Titles" localSheetId="2">'1. П МО'!$1:$2</definedName>
    <definedName name="Ист_финанс">'Для вставки'!$B$92:$B$96</definedName>
    <definedName name="кат_промыс">'Для вставки'!$B$220:$B$223</definedName>
    <definedName name="КДУ_список">'1. П КДУ'!$C$12:$C$37</definedName>
    <definedName name="Коллектив_список">'1. П КОЛЛЕКТИВЫ'!$C$12:$C$92</definedName>
    <definedName name="медиа_партнеры">'Для вставки'!$B$234:$B$238</definedName>
    <definedName name="место_провед">'Для вставки'!$B$160:$B$163</definedName>
    <definedName name="МО">'Для вставки'!$B$34:$B$82</definedName>
    <definedName name="напр_деят">'Для вставки'!$B$212:$B$217</definedName>
    <definedName name="направ_мер">'Для вставки'!$B$173:$B$178</definedName>
    <definedName name="народный">'Для вставки'!$B$104:$B$105</definedName>
    <definedName name="нац">'Для вставки'!$B$107:$B$108</definedName>
    <definedName name="_xlnm.Print_Area" localSheetId="5">'1. П КОЛЛЕКТИВЫ'!$A$1:$AB$109</definedName>
    <definedName name="_xlnm.Print_Area" localSheetId="10">'5. НАЦ_ПОЛИТИКА'!$A$1:$L$67</definedName>
    <definedName name="поддержка">'Для вставки'!$B$207:$B$209</definedName>
    <definedName name="программы">'Для вставки'!$B$146:$B$147</definedName>
    <definedName name="проекты">'Для вставки'!$B$185:$B$190</definedName>
    <definedName name="статус">'Для вставки'!$B$166:$B$170</definedName>
    <definedName name="Схема1.1ОРГСТРУКТУРА">'1. СХЕМА'!$A$6</definedName>
    <definedName name="Таблица1.1.Общие_сведения_о_КДУ">'1. П МО'!$A$14:$G$23</definedName>
    <definedName name="Таблица1.2.Органы_управления_культуры_МО">'1. П МО'!$A$28:$H$33</definedName>
    <definedName name="Таблица1.3.Информация_КДУ">'1. П КДУ'!$A$9:$R$37</definedName>
    <definedName name="Таблица1.4.КДУ_ликвид">'1. П КДУ'!$A$41:$H$54</definedName>
    <definedName name="Таблица1.5.Информация_КФ">'1. П КОЛЛЕКТИВЫ'!$A$8:$AA$92</definedName>
    <definedName name="Таблица1.6_Ликв_коллективы">'1. П КОЛЛЕКТИВЫ'!$B$96:$J$109</definedName>
    <definedName name="Таблица2.1.Новые_объекты">'2. МТБ'!$A$10:$E$18</definedName>
    <definedName name="Таблица2.2.Ремонтные_работы">'2. МТБ'!$A$22:$F$31</definedName>
    <definedName name="Таблица2.3.Потребность_в_ремонте">'2. МТБ'!$A$35:$D$42</definedName>
    <definedName name="Таблица2.4.Концертное_оборуд">'2. МТБ'!$A$46:$F$53</definedName>
    <definedName name="Таблица3.1.Формирования_по_кат">'3. КЛУБ_ФОРМ'!$A$10:$S$17</definedName>
    <definedName name="Таблица3.2.Форм_НТ_коллективы">'3. КЛУБ_ФОРМ'!$A$21:$AD$31</definedName>
    <definedName name="Таблица3.3.Форм_НТ_участники">'3. КЛУБ_ФОРМ'!$A$35:$AD$45</definedName>
    <definedName name="Таблица3.4.Конкурсы_гастроли_гранты">'3. КЛУБ_ФОРМ'!$A$49:$K$57</definedName>
    <definedName name="Таблица3.5.Коллективы_конкурсы">'3. КЛУБ_ФОРМ'!$A$61:$AD$88</definedName>
    <definedName name="Таблица3.6.Коллективы_мероприятия">'3. КЛУБ_ФОРМ'!$A$92:$AD$107</definedName>
    <definedName name="Таблица3.7.Участие_кол_меропр">'3. КЛУБ_ФОРМ'!$A$92:$AD$107</definedName>
    <definedName name="Таблица4.1.Культ_досуг">'4. КУЛЬТ_МАС_МЕР'!$B$10:$N$15</definedName>
    <definedName name="Таблица4.2.Инф_просвет">'4. КУЛЬТ_МАС_МЕР'!$B$19:$N$24</definedName>
    <definedName name="Таблица4.3.Выставки">'4. КУЛЬТ_МАС_МЕР'!$B$28:$E$31</definedName>
    <definedName name="Таблица4.4.Волонтеры">'4. КУЛЬТ_МАС_МЕР'!$G$28:$K$31</definedName>
    <definedName name="Таблица4.5.Мероприятия_с_семьей">'4. КУЛЬТ_МАС_МЕР'!$B$44:$N$48</definedName>
    <definedName name="Таблица4.6.Мер_ОВЗ">'4. КУЛЬТ_МАС_МЕР'!$B$44:$I$48</definedName>
    <definedName name="Таблица4.7.Онлайн">'4. КУЛЬТ_МАС_МЕР'!$A$52:$I$56</definedName>
    <definedName name="Таблица4.8.Значимые_мер">'4. КУЛЬТ_МАС_МЕР'!$A$61:$O$73</definedName>
    <definedName name="Таблица5.1.Мер_Нацполитики">'5. НАЦ_ПОЛИТИКА'!$A$10:$E$14</definedName>
    <definedName name="Таблица5.2.Нацобъединения">'5. НАЦ_ПОЛИТИКА'!$A$18:$H$31</definedName>
    <definedName name="Таблица5.3.Аутентичные_коллективы">'5. НАЦ_ПОЛИТИКА'!$A$36:$H$49</definedName>
    <definedName name="Таблица5.4.Мастера">'5. НАЦ_ПОЛИТИКА'!$A$54:$J$67</definedName>
    <definedName name="Таблица6.1.Прогр_квалиф">'6. НАУЧ-МЕТОД'!$A$10:$J$28</definedName>
    <definedName name="Таблица6.2.Кол_прогр_обуч">'6. НАУЧ-МЕТОД'!$A$32:$E$36</definedName>
    <definedName name="Таблица6.3.Потребности_обуч">'6. НАУЧ-МЕТОД'!$A$40:$F$53</definedName>
    <definedName name="Таблица7.1.Проекты">'7. ПРОЕКТЫ'!$A$10:$J$17</definedName>
    <definedName name="Таблица8.1.Партнеры">'8. ПАРТНЕРЫ'!$A$9:$F$24</definedName>
    <definedName name="Таблица8.2.Медиа">'8. ПАРТНЕРЫ'!$A$28:$I$35</definedName>
    <definedName name="тип_кформ">'Для вставки'!$B$110:$B$113</definedName>
    <definedName name="фин_ресурс">'Для вставки'!$B$199:$B$204</definedName>
    <definedName name="форма_обуч">'Для вставки'!$B$150:$B$151</definedName>
    <definedName name="формат_мер">'Для вставки'!$B$181:$B$182</definedName>
    <definedName name="юрстатус_учр">'Для вставки'!$B$85:$B$88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6" i="6" l="1"/>
  <c r="O56" i="6"/>
  <c r="E52" i="6"/>
  <c r="H52" i="6"/>
  <c r="E53" i="6"/>
  <c r="H53" i="6"/>
  <c r="E54" i="6"/>
  <c r="H54" i="6"/>
  <c r="E55" i="6"/>
  <c r="H55" i="6"/>
  <c r="E56" i="6"/>
  <c r="H56" i="6"/>
  <c r="C180" i="19" l="1"/>
  <c r="D180" i="19"/>
  <c r="D179" i="19"/>
  <c r="C179" i="19"/>
  <c r="F62" i="10" l="1"/>
  <c r="C172" i="19"/>
  <c r="D172" i="19"/>
  <c r="E172" i="19"/>
  <c r="C173" i="19"/>
  <c r="D173" i="19"/>
  <c r="E173" i="19"/>
  <c r="D171" i="19"/>
  <c r="E171" i="19"/>
  <c r="C171" i="19"/>
  <c r="C165" i="19"/>
  <c r="D165" i="19"/>
  <c r="E165" i="19"/>
  <c r="D164" i="19"/>
  <c r="E164" i="19"/>
  <c r="C164" i="19"/>
  <c r="C159" i="19"/>
  <c r="D159" i="19"/>
  <c r="E159" i="19"/>
  <c r="D158" i="19"/>
  <c r="E158" i="19"/>
  <c r="C158" i="19"/>
  <c r="C153" i="19"/>
  <c r="D153" i="19"/>
  <c r="E153" i="19"/>
  <c r="D152" i="19"/>
  <c r="E152" i="19"/>
  <c r="C152" i="19"/>
  <c r="C147" i="19"/>
  <c r="D147" i="19"/>
  <c r="E147" i="19"/>
  <c r="D146" i="19"/>
  <c r="E146" i="19"/>
  <c r="C146" i="19"/>
  <c r="C139" i="19"/>
  <c r="D139" i="19"/>
  <c r="E139" i="19"/>
  <c r="C140" i="19"/>
  <c r="D140" i="19"/>
  <c r="E140" i="19"/>
  <c r="D138" i="19"/>
  <c r="E138" i="19"/>
  <c r="C138" i="19"/>
  <c r="C132" i="19"/>
  <c r="D132" i="19"/>
  <c r="E132" i="19"/>
  <c r="C133" i="19"/>
  <c r="D133" i="19"/>
  <c r="E133" i="19"/>
  <c r="D131" i="19"/>
  <c r="E131" i="19"/>
  <c r="C131" i="19"/>
  <c r="C125" i="19"/>
  <c r="D125" i="19"/>
  <c r="E125" i="19"/>
  <c r="C126" i="19"/>
  <c r="D126" i="19"/>
  <c r="E126" i="19"/>
  <c r="D124" i="19"/>
  <c r="E124" i="19"/>
  <c r="C124" i="19"/>
  <c r="C118" i="19"/>
  <c r="D118" i="19"/>
  <c r="E118" i="19"/>
  <c r="C119" i="19"/>
  <c r="D119" i="19"/>
  <c r="E119" i="19"/>
  <c r="D117" i="19"/>
  <c r="E117" i="19"/>
  <c r="C117" i="19"/>
  <c r="D111" i="19"/>
  <c r="E111" i="19"/>
  <c r="C111" i="19"/>
  <c r="C107" i="19"/>
  <c r="D107" i="19"/>
  <c r="E107" i="19"/>
  <c r="D106" i="19"/>
  <c r="E106" i="19"/>
  <c r="C106" i="19"/>
  <c r="C101" i="19"/>
  <c r="D101" i="19"/>
  <c r="E101" i="19"/>
  <c r="C102" i="19"/>
  <c r="D102" i="19"/>
  <c r="E102" i="19"/>
  <c r="D100" i="19"/>
  <c r="E100" i="19"/>
  <c r="C100" i="19"/>
  <c r="C95" i="19"/>
  <c r="D95" i="19"/>
  <c r="E95" i="19"/>
  <c r="C96" i="19"/>
  <c r="D96" i="19"/>
  <c r="E96" i="19"/>
  <c r="D94" i="19"/>
  <c r="E94" i="19"/>
  <c r="C94" i="19"/>
  <c r="C89" i="19"/>
  <c r="D89" i="19"/>
  <c r="E89" i="19"/>
  <c r="C90" i="19"/>
  <c r="D90" i="19"/>
  <c r="E90" i="19"/>
  <c r="D88" i="19"/>
  <c r="E88" i="19"/>
  <c r="C88" i="19"/>
  <c r="C83" i="19"/>
  <c r="D83" i="19"/>
  <c r="E83" i="19"/>
  <c r="C84" i="19"/>
  <c r="D84" i="19"/>
  <c r="E84" i="19"/>
  <c r="D82" i="19"/>
  <c r="E82" i="19"/>
  <c r="C82" i="19"/>
  <c r="C76" i="19"/>
  <c r="D76" i="19"/>
  <c r="E76" i="19"/>
  <c r="C77" i="19"/>
  <c r="D77" i="19"/>
  <c r="E77" i="19"/>
  <c r="D75" i="19"/>
  <c r="E75" i="19"/>
  <c r="C75" i="19"/>
  <c r="C70" i="19"/>
  <c r="D70" i="19"/>
  <c r="E70" i="19"/>
  <c r="C71" i="19"/>
  <c r="D71" i="19"/>
  <c r="E71" i="19"/>
  <c r="D69" i="19"/>
  <c r="E69" i="19"/>
  <c r="C69" i="19"/>
  <c r="C64" i="19"/>
  <c r="D64" i="19"/>
  <c r="E64" i="19"/>
  <c r="C65" i="19"/>
  <c r="D65" i="19"/>
  <c r="E65" i="19"/>
  <c r="D63" i="19"/>
  <c r="E63" i="19"/>
  <c r="C63" i="19"/>
  <c r="C58" i="19"/>
  <c r="D58" i="19"/>
  <c r="E58" i="19"/>
  <c r="C59" i="19"/>
  <c r="D59" i="19"/>
  <c r="E59" i="19"/>
  <c r="D57" i="19"/>
  <c r="E57" i="19"/>
  <c r="C57" i="19"/>
  <c r="C49" i="19"/>
  <c r="D49" i="19"/>
  <c r="C50" i="19"/>
  <c r="D50" i="19"/>
  <c r="C51" i="19"/>
  <c r="D51" i="19"/>
  <c r="D48" i="19"/>
  <c r="C48" i="19"/>
  <c r="C7" i="3"/>
  <c r="B39" i="19"/>
  <c r="AI8" i="19"/>
  <c r="B44" i="19" s="1"/>
  <c r="AH8" i="19"/>
  <c r="B43" i="19" s="1"/>
  <c r="AG8" i="19"/>
  <c r="B42" i="19" s="1"/>
  <c r="AF8" i="19"/>
  <c r="B41" i="19" s="1"/>
  <c r="AE8" i="19"/>
  <c r="B40" i="19" s="1"/>
  <c r="B28" i="19"/>
  <c r="C28" i="19"/>
  <c r="B29" i="19"/>
  <c r="C29" i="19"/>
  <c r="B30" i="19"/>
  <c r="C30" i="19"/>
  <c r="B31" i="19"/>
  <c r="C31" i="19"/>
  <c r="C27" i="19"/>
  <c r="B27" i="19"/>
  <c r="C22" i="19"/>
  <c r="B22" i="19"/>
  <c r="B20" i="19"/>
  <c r="B21" i="19"/>
  <c r="C20" i="19"/>
  <c r="C21" i="19"/>
  <c r="C19" i="19"/>
  <c r="B19" i="19"/>
  <c r="C18" i="19"/>
  <c r="B18" i="19"/>
  <c r="D18" i="19"/>
  <c r="D19" i="19"/>
  <c r="D20" i="19"/>
  <c r="L16" i="6"/>
  <c r="L15" i="6"/>
  <c r="L14" i="6"/>
  <c r="L13" i="6"/>
  <c r="WH7" i="19" l="1"/>
  <c r="WE7" i="19"/>
  <c r="WK7" i="19"/>
  <c r="VY7" i="19"/>
  <c r="VV7" i="19"/>
  <c r="WB7" i="19"/>
  <c r="TP7" i="19"/>
  <c r="TM7" i="19"/>
  <c r="TG7" i="19"/>
  <c r="TD7" i="19"/>
  <c r="SX7" i="19"/>
  <c r="SU7" i="19"/>
  <c r="TS7" i="19"/>
  <c r="TJ7" i="19"/>
  <c r="TA7" i="19"/>
  <c r="SR7" i="19"/>
  <c r="SO7" i="19"/>
  <c r="SL7" i="19"/>
  <c r="SG7" i="19"/>
  <c r="SC7" i="19"/>
  <c r="RY7" i="19"/>
  <c r="RR7" i="19"/>
  <c r="RL7" i="19"/>
  <c r="RF7" i="19"/>
  <c r="QZ7" i="19"/>
  <c r="QT7" i="19"/>
  <c r="QN7" i="19"/>
  <c r="PL6" i="19"/>
  <c r="PM6" i="19" s="1"/>
  <c r="PN6" i="19" s="1"/>
  <c r="PO6" i="19" s="1"/>
  <c r="PP6" i="19" s="1"/>
  <c r="PQ6" i="19" s="1"/>
  <c r="PR6" i="19" s="1"/>
  <c r="PS6" i="19" s="1"/>
  <c r="PT6" i="19" s="1"/>
  <c r="PU6" i="19" s="1"/>
  <c r="PV6" i="19" s="1"/>
  <c r="PW6" i="19" s="1"/>
  <c r="PX6" i="19" s="1"/>
  <c r="PY6" i="19" s="1"/>
  <c r="PZ6" i="19" s="1"/>
  <c r="QA6" i="19" s="1"/>
  <c r="QB6" i="19" s="1"/>
  <c r="QC6" i="19" s="1"/>
  <c r="QD6" i="19" s="1"/>
  <c r="QE6" i="19" s="1"/>
  <c r="QF6" i="19" s="1"/>
  <c r="QG6" i="19" s="1"/>
  <c r="QH6" i="19" s="1"/>
  <c r="QI6" i="19" s="1"/>
  <c r="QJ6" i="19" s="1"/>
  <c r="QK6" i="19" s="1"/>
  <c r="QL6" i="19" s="1"/>
  <c r="OJ6" i="19"/>
  <c r="OK6" i="19" s="1"/>
  <c r="OL6" i="19" s="1"/>
  <c r="OM6" i="19" s="1"/>
  <c r="ON6" i="19" s="1"/>
  <c r="OO6" i="19" s="1"/>
  <c r="OP6" i="19" s="1"/>
  <c r="OQ6" i="19" s="1"/>
  <c r="OR6" i="19" s="1"/>
  <c r="OS6" i="19" s="1"/>
  <c r="OT6" i="19" s="1"/>
  <c r="OU6" i="19" s="1"/>
  <c r="OV6" i="19" s="1"/>
  <c r="OW6" i="19" s="1"/>
  <c r="OX6" i="19" s="1"/>
  <c r="OY6" i="19" s="1"/>
  <c r="OZ6" i="19" s="1"/>
  <c r="PA6" i="19" s="1"/>
  <c r="PB6" i="19" s="1"/>
  <c r="PC6" i="19" s="1"/>
  <c r="PD6" i="19" s="1"/>
  <c r="PE6" i="19" s="1"/>
  <c r="PF6" i="19" s="1"/>
  <c r="PG6" i="19" s="1"/>
  <c r="PH6" i="19" s="1"/>
  <c r="PI6" i="19" s="1"/>
  <c r="PJ6" i="19" s="1"/>
  <c r="NH6" i="19"/>
  <c r="NI6" i="19" s="1"/>
  <c r="NJ6" i="19" s="1"/>
  <c r="NK6" i="19" s="1"/>
  <c r="NL6" i="19" s="1"/>
  <c r="NM6" i="19" s="1"/>
  <c r="NN6" i="19" s="1"/>
  <c r="NO6" i="19" s="1"/>
  <c r="NP6" i="19" s="1"/>
  <c r="NQ6" i="19" s="1"/>
  <c r="NR6" i="19" s="1"/>
  <c r="NS6" i="19" s="1"/>
  <c r="NT6" i="19" s="1"/>
  <c r="NU6" i="19" s="1"/>
  <c r="NV6" i="19" s="1"/>
  <c r="NW6" i="19" s="1"/>
  <c r="NX6" i="19" s="1"/>
  <c r="NY6" i="19" s="1"/>
  <c r="NZ6" i="19" s="1"/>
  <c r="OA6" i="19" s="1"/>
  <c r="OB6" i="19" s="1"/>
  <c r="OC6" i="19" s="1"/>
  <c r="OD6" i="19" s="1"/>
  <c r="OE6" i="19" s="1"/>
  <c r="OF6" i="19" s="1"/>
  <c r="OG6" i="19" s="1"/>
  <c r="OH6" i="19" s="1"/>
  <c r="MF6" i="19"/>
  <c r="MG6" i="19" s="1"/>
  <c r="MH6" i="19" s="1"/>
  <c r="MI6" i="19" s="1"/>
  <c r="MJ6" i="19" s="1"/>
  <c r="MK6" i="19" s="1"/>
  <c r="ML6" i="19" s="1"/>
  <c r="MM6" i="19" s="1"/>
  <c r="MN6" i="19" s="1"/>
  <c r="MO6" i="19" s="1"/>
  <c r="MP6" i="19" s="1"/>
  <c r="MQ6" i="19" s="1"/>
  <c r="MR6" i="19" s="1"/>
  <c r="MS6" i="19" s="1"/>
  <c r="MT6" i="19" s="1"/>
  <c r="MU6" i="19" s="1"/>
  <c r="MV6" i="19" s="1"/>
  <c r="MW6" i="19" s="1"/>
  <c r="MX6" i="19" s="1"/>
  <c r="MY6" i="19" s="1"/>
  <c r="MZ6" i="19" s="1"/>
  <c r="NA6" i="19" s="1"/>
  <c r="NB6" i="19" s="1"/>
  <c r="NC6" i="19" s="1"/>
  <c r="ND6" i="19" s="1"/>
  <c r="NE6" i="19" s="1"/>
  <c r="NF6" i="19" s="1"/>
  <c r="LD6" i="19"/>
  <c r="LE6" i="19" s="1"/>
  <c r="LF6" i="19" s="1"/>
  <c r="LG6" i="19" s="1"/>
  <c r="LH6" i="19" s="1"/>
  <c r="LI6" i="19" s="1"/>
  <c r="LJ6" i="19" s="1"/>
  <c r="LK6" i="19" s="1"/>
  <c r="LL6" i="19" s="1"/>
  <c r="LM6" i="19" s="1"/>
  <c r="LN6" i="19" s="1"/>
  <c r="LO6" i="19" s="1"/>
  <c r="LP6" i="19" s="1"/>
  <c r="LQ6" i="19" s="1"/>
  <c r="LR6" i="19" s="1"/>
  <c r="LS6" i="19" s="1"/>
  <c r="LT6" i="19" s="1"/>
  <c r="LU6" i="19" s="1"/>
  <c r="LV6" i="19" s="1"/>
  <c r="LW6" i="19" s="1"/>
  <c r="LX6" i="19" s="1"/>
  <c r="LY6" i="19" s="1"/>
  <c r="LZ6" i="19" s="1"/>
  <c r="MA6" i="19" s="1"/>
  <c r="MB6" i="19" s="1"/>
  <c r="MC6" i="19" s="1"/>
  <c r="MD6" i="19" s="1"/>
  <c r="KB6" i="19"/>
  <c r="KC6" i="19" s="1"/>
  <c r="KD6" i="19" s="1"/>
  <c r="KE6" i="19" s="1"/>
  <c r="KF6" i="19" s="1"/>
  <c r="KG6" i="19" s="1"/>
  <c r="KH6" i="19" s="1"/>
  <c r="KI6" i="19" s="1"/>
  <c r="KJ6" i="19" s="1"/>
  <c r="KK6" i="19" s="1"/>
  <c r="KL6" i="19" s="1"/>
  <c r="KM6" i="19" s="1"/>
  <c r="KN6" i="19" s="1"/>
  <c r="KO6" i="19" s="1"/>
  <c r="KP6" i="19" s="1"/>
  <c r="KQ6" i="19" s="1"/>
  <c r="KR6" i="19" s="1"/>
  <c r="KS6" i="19" s="1"/>
  <c r="KT6" i="19" s="1"/>
  <c r="KU6" i="19" s="1"/>
  <c r="KV6" i="19" s="1"/>
  <c r="KW6" i="19" s="1"/>
  <c r="KX6" i="19" s="1"/>
  <c r="KY6" i="19" s="1"/>
  <c r="KZ6" i="19" s="1"/>
  <c r="LA6" i="19" s="1"/>
  <c r="LB6" i="19" s="1"/>
  <c r="IZ6" i="19"/>
  <c r="JA6" i="19" s="1"/>
  <c r="JB6" i="19" s="1"/>
  <c r="JC6" i="19" s="1"/>
  <c r="JD6" i="19" s="1"/>
  <c r="JE6" i="19" s="1"/>
  <c r="JF6" i="19" s="1"/>
  <c r="JG6" i="19" s="1"/>
  <c r="JH6" i="19" s="1"/>
  <c r="JI6" i="19" s="1"/>
  <c r="JJ6" i="19" s="1"/>
  <c r="JK6" i="19" s="1"/>
  <c r="JL6" i="19" s="1"/>
  <c r="JM6" i="19" s="1"/>
  <c r="JN6" i="19" s="1"/>
  <c r="JO6" i="19" s="1"/>
  <c r="JP6" i="19" s="1"/>
  <c r="JQ6" i="19" s="1"/>
  <c r="JR6" i="19" s="1"/>
  <c r="JS6" i="19" s="1"/>
  <c r="JT6" i="19" s="1"/>
  <c r="JU6" i="19" s="1"/>
  <c r="JV6" i="19" s="1"/>
  <c r="JW6" i="19" s="1"/>
  <c r="JX6" i="19" s="1"/>
  <c r="JY6" i="19" s="1"/>
  <c r="JZ6" i="19" s="1"/>
  <c r="HW6" i="19"/>
  <c r="HX6" i="19" s="1"/>
  <c r="HY6" i="19" s="1"/>
  <c r="HZ6" i="19" s="1"/>
  <c r="IA6" i="19" s="1"/>
  <c r="IB6" i="19" s="1"/>
  <c r="IC6" i="19" s="1"/>
  <c r="ID6" i="19" s="1"/>
  <c r="IE6" i="19" s="1"/>
  <c r="IF6" i="19" s="1"/>
  <c r="IG6" i="19" s="1"/>
  <c r="IH6" i="19" s="1"/>
  <c r="II6" i="19" s="1"/>
  <c r="IJ6" i="19" s="1"/>
  <c r="IK6" i="19" s="1"/>
  <c r="IL6" i="19" s="1"/>
  <c r="IM6" i="19" s="1"/>
  <c r="IN6" i="19" s="1"/>
  <c r="IO6" i="19" s="1"/>
  <c r="IP6" i="19" s="1"/>
  <c r="IQ6" i="19" s="1"/>
  <c r="IR6" i="19" s="1"/>
  <c r="IS6" i="19" s="1"/>
  <c r="IT6" i="19" s="1"/>
  <c r="IU6" i="19" s="1"/>
  <c r="IV6" i="19" s="1"/>
  <c r="IW6" i="19" s="1"/>
  <c r="GU6" i="19"/>
  <c r="GV6" i="19" s="1"/>
  <c r="GW6" i="19" s="1"/>
  <c r="GX6" i="19" s="1"/>
  <c r="GY6" i="19" s="1"/>
  <c r="GZ6" i="19" s="1"/>
  <c r="HA6" i="19" s="1"/>
  <c r="HB6" i="19" s="1"/>
  <c r="HC6" i="19" s="1"/>
  <c r="HD6" i="19" s="1"/>
  <c r="HE6" i="19" s="1"/>
  <c r="HF6" i="19" s="1"/>
  <c r="HG6" i="19" s="1"/>
  <c r="HH6" i="19" s="1"/>
  <c r="HI6" i="19" s="1"/>
  <c r="HJ6" i="19" s="1"/>
  <c r="HK6" i="19" s="1"/>
  <c r="HL6" i="19" s="1"/>
  <c r="HM6" i="19" s="1"/>
  <c r="HN6" i="19" s="1"/>
  <c r="HO6" i="19" s="1"/>
  <c r="HP6" i="19" s="1"/>
  <c r="HQ6" i="19" s="1"/>
  <c r="HR6" i="19" s="1"/>
  <c r="HS6" i="19" s="1"/>
  <c r="HT6" i="19" s="1"/>
  <c r="HU6" i="19" s="1"/>
  <c r="FS6" i="19"/>
  <c r="FT6" i="19" s="1"/>
  <c r="FU6" i="19" s="1"/>
  <c r="FV6" i="19" s="1"/>
  <c r="FW6" i="19" s="1"/>
  <c r="FX6" i="19" s="1"/>
  <c r="FY6" i="19" s="1"/>
  <c r="FZ6" i="19" s="1"/>
  <c r="GA6" i="19" s="1"/>
  <c r="GB6" i="19" s="1"/>
  <c r="GC6" i="19" s="1"/>
  <c r="GD6" i="19" s="1"/>
  <c r="GE6" i="19" s="1"/>
  <c r="GF6" i="19" s="1"/>
  <c r="GG6" i="19" s="1"/>
  <c r="GH6" i="19" s="1"/>
  <c r="GI6" i="19" s="1"/>
  <c r="GJ6" i="19" s="1"/>
  <c r="GK6" i="19" s="1"/>
  <c r="GL6" i="19" s="1"/>
  <c r="GM6" i="19" s="1"/>
  <c r="GN6" i="19" s="1"/>
  <c r="GO6" i="19" s="1"/>
  <c r="GP6" i="19" s="1"/>
  <c r="GQ6" i="19" s="1"/>
  <c r="GR6" i="19" s="1"/>
  <c r="GS6" i="19" s="1"/>
  <c r="EQ6" i="19"/>
  <c r="ER6" i="19" s="1"/>
  <c r="ES6" i="19" s="1"/>
  <c r="ET6" i="19" s="1"/>
  <c r="EU6" i="19" s="1"/>
  <c r="EV6" i="19" s="1"/>
  <c r="EW6" i="19" s="1"/>
  <c r="EX6" i="19" s="1"/>
  <c r="EY6" i="19" s="1"/>
  <c r="EZ6" i="19" s="1"/>
  <c r="FA6" i="19" s="1"/>
  <c r="FB6" i="19" s="1"/>
  <c r="FC6" i="19" s="1"/>
  <c r="FD6" i="19" s="1"/>
  <c r="FE6" i="19" s="1"/>
  <c r="FF6" i="19" s="1"/>
  <c r="FG6" i="19" s="1"/>
  <c r="FH6" i="19" s="1"/>
  <c r="FI6" i="19" s="1"/>
  <c r="FJ6" i="19" s="1"/>
  <c r="FK6" i="19" s="1"/>
  <c r="FL6" i="19" s="1"/>
  <c r="FM6" i="19" s="1"/>
  <c r="FN6" i="19" s="1"/>
  <c r="FO6" i="19" s="1"/>
  <c r="FP6" i="19" s="1"/>
  <c r="FQ6" i="19" s="1"/>
  <c r="DO6" i="19"/>
  <c r="DP6" i="19" s="1"/>
  <c r="DQ6" i="19" s="1"/>
  <c r="DR6" i="19" s="1"/>
  <c r="DS6" i="19" s="1"/>
  <c r="DT6" i="19" s="1"/>
  <c r="DU6" i="19" s="1"/>
  <c r="DV6" i="19" s="1"/>
  <c r="DW6" i="19" s="1"/>
  <c r="DX6" i="19" s="1"/>
  <c r="DY6" i="19" s="1"/>
  <c r="DZ6" i="19" s="1"/>
  <c r="EA6" i="19" s="1"/>
  <c r="EB6" i="19" s="1"/>
  <c r="EC6" i="19" s="1"/>
  <c r="ED6" i="19" s="1"/>
  <c r="EE6" i="19" s="1"/>
  <c r="EF6" i="19" s="1"/>
  <c r="EG6" i="19" s="1"/>
  <c r="EH6" i="19" s="1"/>
  <c r="EI6" i="19" s="1"/>
  <c r="EJ6" i="19" s="1"/>
  <c r="EK6" i="19" s="1"/>
  <c r="EL6" i="19" s="1"/>
  <c r="EM6" i="19" s="1"/>
  <c r="EN6" i="19" s="1"/>
  <c r="EO6" i="19" s="1"/>
  <c r="CM6" i="19"/>
  <c r="CN6" i="19" s="1"/>
  <c r="CO6" i="19" s="1"/>
  <c r="CP6" i="19" s="1"/>
  <c r="CQ6" i="19" s="1"/>
  <c r="CR6" i="19" s="1"/>
  <c r="CS6" i="19" s="1"/>
  <c r="CT6" i="19" s="1"/>
  <c r="CU6" i="19" s="1"/>
  <c r="CV6" i="19" s="1"/>
  <c r="CW6" i="19" s="1"/>
  <c r="CX6" i="19" s="1"/>
  <c r="CY6" i="19" s="1"/>
  <c r="CZ6" i="19" s="1"/>
  <c r="DA6" i="19" s="1"/>
  <c r="DB6" i="19" s="1"/>
  <c r="DC6" i="19" s="1"/>
  <c r="DD6" i="19" s="1"/>
  <c r="DE6" i="19" s="1"/>
  <c r="DF6" i="19" s="1"/>
  <c r="DG6" i="19" s="1"/>
  <c r="DH6" i="19" s="1"/>
  <c r="DI6" i="19" s="1"/>
  <c r="DJ6" i="19" s="1"/>
  <c r="DK6" i="19" s="1"/>
  <c r="DL6" i="19" s="1"/>
  <c r="DM6" i="19" s="1"/>
  <c r="BA7" i="19"/>
  <c r="AS7" i="19"/>
  <c r="AK7" i="19"/>
  <c r="ZY8" i="19"/>
  <c r="ZV8" i="19"/>
  <c r="YY8" i="19"/>
  <c r="YX8" i="19"/>
  <c r="YW8" i="19"/>
  <c r="YV8" i="19"/>
  <c r="YU8" i="19"/>
  <c r="YT8" i="19"/>
  <c r="YS8" i="19"/>
  <c r="YR8" i="19"/>
  <c r="YQ8" i="19"/>
  <c r="YP8" i="19"/>
  <c r="YO8" i="19"/>
  <c r="YN8" i="19"/>
  <c r="YM8" i="19"/>
  <c r="YL8" i="19"/>
  <c r="YK8" i="19"/>
  <c r="YJ8" i="19"/>
  <c r="YI8" i="19"/>
  <c r="YH8" i="19"/>
  <c r="YG8" i="19"/>
  <c r="YF8" i="19"/>
  <c r="VM8" i="19"/>
  <c r="VL8" i="19"/>
  <c r="VK8" i="19"/>
  <c r="VJ8" i="19"/>
  <c r="VI8" i="19"/>
  <c r="VH8" i="19"/>
  <c r="RJ8" i="19"/>
  <c r="QX8" i="19"/>
  <c r="QR8" i="19"/>
  <c r="AO8" i="19"/>
  <c r="AP8" i="19"/>
  <c r="AQ8" i="19"/>
  <c r="AR8" i="19"/>
  <c r="AN8" i="19"/>
  <c r="AM8" i="19"/>
  <c r="AL8" i="19"/>
  <c r="AK8" i="19"/>
  <c r="ZA8" i="19" l="1"/>
  <c r="ZF8" i="19"/>
  <c r="ZB8" i="19"/>
  <c r="ZG8" i="19"/>
  <c r="ZC8" i="19"/>
  <c r="ZH8" i="19"/>
  <c r="ZD8" i="19"/>
  <c r="ZI8" i="19"/>
  <c r="ZE8" i="19"/>
  <c r="YZ8" i="19"/>
  <c r="I62" i="10" l="1"/>
  <c r="AD44" i="6"/>
  <c r="G246" i="19" s="1"/>
  <c r="AD43" i="6"/>
  <c r="F246" i="19" s="1"/>
  <c r="AD42" i="6"/>
  <c r="E246" i="19" s="1"/>
  <c r="AD41" i="6"/>
  <c r="D246" i="19" s="1"/>
  <c r="AD40" i="6"/>
  <c r="C246" i="19" s="1"/>
  <c r="AD39" i="6"/>
  <c r="B246" i="19" s="1"/>
  <c r="AC44" i="6"/>
  <c r="G245" i="19" s="1"/>
  <c r="AC43" i="6"/>
  <c r="F245" i="19" s="1"/>
  <c r="AC42" i="6"/>
  <c r="E245" i="19" s="1"/>
  <c r="AC41" i="6"/>
  <c r="D245" i="19" s="1"/>
  <c r="AC40" i="6"/>
  <c r="C245" i="19" s="1"/>
  <c r="AC39" i="6"/>
  <c r="B245" i="19" s="1"/>
  <c r="AB44" i="6"/>
  <c r="G244" i="19" s="1"/>
  <c r="AB43" i="6"/>
  <c r="F244" i="19" s="1"/>
  <c r="AB42" i="6"/>
  <c r="E244" i="19" s="1"/>
  <c r="AB41" i="6"/>
  <c r="D244" i="19" s="1"/>
  <c r="AB40" i="6"/>
  <c r="C244" i="19" s="1"/>
  <c r="AB39" i="6"/>
  <c r="B244" i="19" s="1"/>
  <c r="AA44" i="6"/>
  <c r="G243" i="19" s="1"/>
  <c r="AA43" i="6"/>
  <c r="F243" i="19" s="1"/>
  <c r="AA42" i="6"/>
  <c r="E243" i="19" s="1"/>
  <c r="AA41" i="6"/>
  <c r="D243" i="19" s="1"/>
  <c r="AA40" i="6"/>
  <c r="C243" i="19" s="1"/>
  <c r="AA39" i="6"/>
  <c r="B243" i="19" s="1"/>
  <c r="Z44" i="6"/>
  <c r="G242" i="19" s="1"/>
  <c r="Z43" i="6"/>
  <c r="F242" i="19" s="1"/>
  <c r="Z42" i="6"/>
  <c r="E242" i="19" s="1"/>
  <c r="Z41" i="6"/>
  <c r="D242" i="19" s="1"/>
  <c r="Z40" i="6"/>
  <c r="C242" i="19" s="1"/>
  <c r="Z39" i="6"/>
  <c r="B242" i="19" s="1"/>
  <c r="Y44" i="6"/>
  <c r="G241" i="19" s="1"/>
  <c r="Y43" i="6"/>
  <c r="F241" i="19" s="1"/>
  <c r="Y42" i="6"/>
  <c r="E241" i="19" s="1"/>
  <c r="Y41" i="6"/>
  <c r="D241" i="19" s="1"/>
  <c r="Y40" i="6"/>
  <c r="C241" i="19" s="1"/>
  <c r="Y39" i="6"/>
  <c r="B241" i="19" s="1"/>
  <c r="X44" i="6"/>
  <c r="G240" i="19" s="1"/>
  <c r="X43" i="6"/>
  <c r="F240" i="19" s="1"/>
  <c r="X42" i="6"/>
  <c r="E240" i="19" s="1"/>
  <c r="X41" i="6"/>
  <c r="D240" i="19" s="1"/>
  <c r="X40" i="6"/>
  <c r="C240" i="19" s="1"/>
  <c r="X39" i="6"/>
  <c r="B240" i="19" s="1"/>
  <c r="W44" i="6"/>
  <c r="G239" i="19" s="1"/>
  <c r="W43" i="6"/>
  <c r="F239" i="19" s="1"/>
  <c r="W42" i="6"/>
  <c r="E239" i="19" s="1"/>
  <c r="W41" i="6"/>
  <c r="D239" i="19" s="1"/>
  <c r="W40" i="6"/>
  <c r="C239" i="19" s="1"/>
  <c r="W39" i="6"/>
  <c r="B239" i="19" s="1"/>
  <c r="V44" i="6"/>
  <c r="G238" i="19" s="1"/>
  <c r="V43" i="6"/>
  <c r="F238" i="19" s="1"/>
  <c r="V42" i="6"/>
  <c r="E238" i="19" s="1"/>
  <c r="V41" i="6"/>
  <c r="D238" i="19" s="1"/>
  <c r="V40" i="6"/>
  <c r="C238" i="19" s="1"/>
  <c r="V39" i="6"/>
  <c r="B238" i="19" s="1"/>
  <c r="U44" i="6"/>
  <c r="G237" i="19" s="1"/>
  <c r="U43" i="6"/>
  <c r="F237" i="19" s="1"/>
  <c r="U42" i="6"/>
  <c r="E237" i="19" s="1"/>
  <c r="U41" i="6"/>
  <c r="D237" i="19" s="1"/>
  <c r="U40" i="6"/>
  <c r="C237" i="19" s="1"/>
  <c r="U39" i="6"/>
  <c r="B237" i="19" s="1"/>
  <c r="T44" i="6"/>
  <c r="G236" i="19" s="1"/>
  <c r="T43" i="6"/>
  <c r="F236" i="19" s="1"/>
  <c r="T42" i="6"/>
  <c r="E236" i="19" s="1"/>
  <c r="T41" i="6"/>
  <c r="D236" i="19" s="1"/>
  <c r="T40" i="6"/>
  <c r="C236" i="19" s="1"/>
  <c r="T39" i="6"/>
  <c r="B236" i="19" s="1"/>
  <c r="S44" i="6"/>
  <c r="G235" i="19" s="1"/>
  <c r="S43" i="6"/>
  <c r="F235" i="19" s="1"/>
  <c r="S42" i="6"/>
  <c r="E235" i="19" s="1"/>
  <c r="S41" i="6"/>
  <c r="D235" i="19" s="1"/>
  <c r="S40" i="6"/>
  <c r="C235" i="19" s="1"/>
  <c r="S39" i="6"/>
  <c r="B235" i="19" s="1"/>
  <c r="R44" i="6"/>
  <c r="G234" i="19" s="1"/>
  <c r="R43" i="6"/>
  <c r="F234" i="19" s="1"/>
  <c r="R42" i="6"/>
  <c r="E234" i="19" s="1"/>
  <c r="R41" i="6"/>
  <c r="D234" i="19" s="1"/>
  <c r="R40" i="6"/>
  <c r="C234" i="19" s="1"/>
  <c r="R39" i="6"/>
  <c r="B234" i="19" s="1"/>
  <c r="Q44" i="6"/>
  <c r="G233" i="19" s="1"/>
  <c r="Q43" i="6"/>
  <c r="F233" i="19" s="1"/>
  <c r="Q42" i="6"/>
  <c r="E233" i="19" s="1"/>
  <c r="Q41" i="6"/>
  <c r="D233" i="19" s="1"/>
  <c r="Q40" i="6"/>
  <c r="C233" i="19" s="1"/>
  <c r="Q39" i="6"/>
  <c r="B233" i="19" s="1"/>
  <c r="P44" i="6"/>
  <c r="G232" i="19" s="1"/>
  <c r="P43" i="6"/>
  <c r="F232" i="19" s="1"/>
  <c r="P42" i="6"/>
  <c r="E232" i="19" s="1"/>
  <c r="P41" i="6"/>
  <c r="D232" i="19" s="1"/>
  <c r="P40" i="6"/>
  <c r="C232" i="19" s="1"/>
  <c r="P39" i="6"/>
  <c r="B232" i="19" s="1"/>
  <c r="O44" i="6"/>
  <c r="G231" i="19" s="1"/>
  <c r="O43" i="6"/>
  <c r="F231" i="19" s="1"/>
  <c r="O42" i="6"/>
  <c r="E231" i="19" s="1"/>
  <c r="O41" i="6"/>
  <c r="D231" i="19" s="1"/>
  <c r="O40" i="6"/>
  <c r="C231" i="19" s="1"/>
  <c r="O39" i="6"/>
  <c r="B231" i="19" s="1"/>
  <c r="N44" i="6"/>
  <c r="G230" i="19" s="1"/>
  <c r="N43" i="6"/>
  <c r="F230" i="19" s="1"/>
  <c r="N42" i="6"/>
  <c r="E230" i="19" s="1"/>
  <c r="N41" i="6"/>
  <c r="D230" i="19" s="1"/>
  <c r="N40" i="6"/>
  <c r="C230" i="19" s="1"/>
  <c r="N39" i="6"/>
  <c r="B230" i="19" s="1"/>
  <c r="M44" i="6"/>
  <c r="G229" i="19" s="1"/>
  <c r="M43" i="6"/>
  <c r="F229" i="19" s="1"/>
  <c r="M42" i="6"/>
  <c r="E229" i="19" s="1"/>
  <c r="M41" i="6"/>
  <c r="D229" i="19" s="1"/>
  <c r="M40" i="6"/>
  <c r="C229" i="19" s="1"/>
  <c r="M39" i="6"/>
  <c r="B229" i="19" s="1"/>
  <c r="L44" i="6"/>
  <c r="G228" i="19" s="1"/>
  <c r="L43" i="6"/>
  <c r="F228" i="19" s="1"/>
  <c r="L42" i="6"/>
  <c r="E228" i="19" s="1"/>
  <c r="L41" i="6"/>
  <c r="D228" i="19" s="1"/>
  <c r="L40" i="6"/>
  <c r="C228" i="19" s="1"/>
  <c r="L39" i="6"/>
  <c r="B228" i="19" s="1"/>
  <c r="K44" i="6"/>
  <c r="G227" i="19" s="1"/>
  <c r="K43" i="6"/>
  <c r="F227" i="19" s="1"/>
  <c r="K42" i="6"/>
  <c r="E227" i="19" s="1"/>
  <c r="K41" i="6"/>
  <c r="D227" i="19" s="1"/>
  <c r="K40" i="6"/>
  <c r="C227" i="19" s="1"/>
  <c r="K39" i="6"/>
  <c r="B227" i="19" s="1"/>
  <c r="J44" i="6"/>
  <c r="G226" i="19" s="1"/>
  <c r="J43" i="6"/>
  <c r="F226" i="19" s="1"/>
  <c r="J42" i="6"/>
  <c r="E226" i="19" s="1"/>
  <c r="J41" i="6"/>
  <c r="D226" i="19" s="1"/>
  <c r="J40" i="6"/>
  <c r="C226" i="19" s="1"/>
  <c r="J39" i="6"/>
  <c r="B226" i="19" s="1"/>
  <c r="I44" i="6"/>
  <c r="G225" i="19" s="1"/>
  <c r="I43" i="6"/>
  <c r="F225" i="19" s="1"/>
  <c r="I42" i="6"/>
  <c r="E225" i="19" s="1"/>
  <c r="I41" i="6"/>
  <c r="D225" i="19" s="1"/>
  <c r="I40" i="6"/>
  <c r="C225" i="19" s="1"/>
  <c r="I39" i="6"/>
  <c r="B225" i="19" s="1"/>
  <c r="H44" i="6"/>
  <c r="G224" i="19" s="1"/>
  <c r="H43" i="6"/>
  <c r="F224" i="19" s="1"/>
  <c r="H42" i="6"/>
  <c r="E224" i="19" s="1"/>
  <c r="H41" i="6"/>
  <c r="D224" i="19" s="1"/>
  <c r="H40" i="6"/>
  <c r="C224" i="19" s="1"/>
  <c r="H39" i="6"/>
  <c r="B224" i="19" s="1"/>
  <c r="G44" i="6"/>
  <c r="G223" i="19" s="1"/>
  <c r="G43" i="6"/>
  <c r="F223" i="19" s="1"/>
  <c r="G42" i="6"/>
  <c r="E223" i="19" s="1"/>
  <c r="G41" i="6"/>
  <c r="D223" i="19" s="1"/>
  <c r="G40" i="6"/>
  <c r="C223" i="19" s="1"/>
  <c r="G39" i="6"/>
  <c r="B223" i="19" s="1"/>
  <c r="F44" i="6"/>
  <c r="G222" i="19" s="1"/>
  <c r="F43" i="6"/>
  <c r="F222" i="19" s="1"/>
  <c r="F42" i="6"/>
  <c r="E222" i="19" s="1"/>
  <c r="F41" i="6"/>
  <c r="D222" i="19" s="1"/>
  <c r="F40" i="6"/>
  <c r="C222" i="19" s="1"/>
  <c r="F39" i="6"/>
  <c r="B222" i="19" s="1"/>
  <c r="E44" i="6"/>
  <c r="G221" i="19" s="1"/>
  <c r="E43" i="6"/>
  <c r="F221" i="19" s="1"/>
  <c r="E42" i="6"/>
  <c r="E221" i="19" s="1"/>
  <c r="E41" i="6"/>
  <c r="D221" i="19" s="1"/>
  <c r="E40" i="6"/>
  <c r="C221" i="19" s="1"/>
  <c r="E39" i="6"/>
  <c r="B221" i="19" s="1"/>
  <c r="K62" i="10" l="1"/>
  <c r="M62" i="10" s="1"/>
  <c r="N62" i="10" s="1"/>
  <c r="P62" i="10" s="1"/>
  <c r="C11" i="17" s="1"/>
  <c r="D11" i="17" s="1"/>
  <c r="E11" i="17" s="1"/>
  <c r="C19" i="17" s="1"/>
  <c r="E19" i="17" s="1"/>
  <c r="F19" i="17" s="1"/>
  <c r="G19" i="17" s="1"/>
  <c r="H19" i="17" s="1"/>
  <c r="I19" i="17" s="1"/>
  <c r="C37" i="17" s="1"/>
  <c r="E37" i="17" s="1"/>
  <c r="F37" i="17" s="1"/>
  <c r="G37" i="17" s="1"/>
  <c r="H37" i="17" s="1"/>
  <c r="I37" i="17" s="1"/>
  <c r="J37" i="17" s="1"/>
  <c r="B55" i="17" s="1"/>
  <c r="D55" i="17" s="1"/>
  <c r="E55" i="17" s="1"/>
  <c r="F55" i="17" s="1"/>
  <c r="G55" i="17" s="1"/>
  <c r="H55" i="17" s="1"/>
  <c r="I55" i="17" s="1"/>
  <c r="J55" i="17" s="1"/>
  <c r="K55" i="17" s="1"/>
  <c r="B11" i="12" s="1"/>
  <c r="D11" i="12" s="1"/>
  <c r="E11" i="12" s="1"/>
  <c r="F11" i="12" s="1"/>
  <c r="G11" i="12" s="1"/>
  <c r="H11" i="12" s="1"/>
  <c r="I11" i="12" s="1"/>
  <c r="J11" i="12" s="1"/>
  <c r="C33" i="12" s="1"/>
  <c r="D33" i="12" s="1"/>
  <c r="E33" i="12" s="1"/>
  <c r="B41" i="12" s="1"/>
  <c r="F41" i="12" s="1"/>
  <c r="G41" i="12" s="1"/>
  <c r="B11" i="13" s="1"/>
  <c r="C11" i="13" s="1"/>
  <c r="D11" i="13" s="1"/>
  <c r="E11" i="13" s="1"/>
  <c r="F11" i="13" s="1"/>
  <c r="G11" i="13" s="1"/>
  <c r="H11" i="13" s="1"/>
  <c r="I11" i="13" s="1"/>
  <c r="J11" i="13" s="1"/>
  <c r="B10" i="18" s="1"/>
  <c r="C10" i="18" s="1"/>
  <c r="D10" i="18" s="1"/>
  <c r="E10" i="18" s="1"/>
  <c r="F10" i="18" s="1"/>
  <c r="B29" i="18" s="1"/>
  <c r="C29" i="18" s="1"/>
  <c r="D29" i="18" s="1"/>
  <c r="E29" i="18" s="1"/>
  <c r="F29" i="18" s="1"/>
  <c r="G29" i="18" s="1"/>
  <c r="H29" i="18" s="1"/>
  <c r="I29" i="18" s="1"/>
  <c r="B8" i="15" s="1"/>
  <c r="C8" i="15" s="1"/>
  <c r="D8" i="15" s="1"/>
  <c r="E8" i="15" s="1"/>
  <c r="B8" i="16" s="1"/>
  <c r="C8" i="16" s="1"/>
  <c r="D8" i="16" s="1"/>
  <c r="E8" i="16" s="1"/>
  <c r="F8" i="16" s="1"/>
  <c r="G8" i="16" s="1"/>
  <c r="D44" i="6"/>
  <c r="G220" i="19" s="1"/>
  <c r="D43" i="6"/>
  <c r="F220" i="19" s="1"/>
  <c r="D42" i="6"/>
  <c r="E220" i="19" s="1"/>
  <c r="D41" i="6"/>
  <c r="D220" i="19" s="1"/>
  <c r="D40" i="6"/>
  <c r="C220" i="19" s="1"/>
  <c r="D39" i="6"/>
  <c r="B220" i="19" s="1"/>
  <c r="Q55" i="6"/>
  <c r="E51" i="19" s="1"/>
  <c r="Q54" i="6"/>
  <c r="E50" i="19" s="1"/>
  <c r="Q53" i="6"/>
  <c r="E49" i="19" s="1"/>
  <c r="Q52" i="6"/>
  <c r="E48" i="19" s="1"/>
  <c r="D30" i="19"/>
  <c r="D29" i="19"/>
  <c r="D28" i="19"/>
  <c r="D27" i="19"/>
  <c r="D21" i="19"/>
  <c r="C44" i="6"/>
  <c r="G219" i="19" s="1"/>
  <c r="C43" i="6"/>
  <c r="F219" i="19" s="1"/>
  <c r="C42" i="6"/>
  <c r="E219" i="19" s="1"/>
  <c r="C41" i="6"/>
  <c r="D219" i="19" s="1"/>
  <c r="C40" i="6"/>
  <c r="C219" i="19" s="1"/>
  <c r="M16" i="6"/>
  <c r="M15" i="6"/>
  <c r="M14" i="6"/>
  <c r="M13" i="6"/>
  <c r="AD30" i="6"/>
  <c r="G214" i="19" s="1"/>
  <c r="AD29" i="6"/>
  <c r="F214" i="19" s="1"/>
  <c r="AD28" i="6"/>
  <c r="E214" i="19" s="1"/>
  <c r="AD27" i="6"/>
  <c r="D214" i="19" s="1"/>
  <c r="AD26" i="6"/>
  <c r="C214" i="19" s="1"/>
  <c r="AD25" i="6"/>
  <c r="B214" i="19" s="1"/>
  <c r="AC30" i="6"/>
  <c r="G213" i="19" s="1"/>
  <c r="AC29" i="6"/>
  <c r="F213" i="19" s="1"/>
  <c r="AC28" i="6"/>
  <c r="E213" i="19" s="1"/>
  <c r="AC27" i="6"/>
  <c r="D213" i="19" s="1"/>
  <c r="AC26" i="6"/>
  <c r="C213" i="19" s="1"/>
  <c r="AC25" i="6"/>
  <c r="B213" i="19" s="1"/>
  <c r="AB30" i="6"/>
  <c r="G212" i="19" s="1"/>
  <c r="AB29" i="6"/>
  <c r="F212" i="19" s="1"/>
  <c r="AB28" i="6"/>
  <c r="E212" i="19" s="1"/>
  <c r="AB27" i="6"/>
  <c r="D212" i="19" s="1"/>
  <c r="AB26" i="6"/>
  <c r="C212" i="19" s="1"/>
  <c r="AB25" i="6"/>
  <c r="B212" i="19" s="1"/>
  <c r="AA30" i="6"/>
  <c r="G211" i="19" s="1"/>
  <c r="AA29" i="6"/>
  <c r="F211" i="19" s="1"/>
  <c r="AA28" i="6"/>
  <c r="E211" i="19" s="1"/>
  <c r="AA27" i="6"/>
  <c r="D211" i="19" s="1"/>
  <c r="AA26" i="6"/>
  <c r="C211" i="19" s="1"/>
  <c r="AA25" i="6"/>
  <c r="B211" i="19" s="1"/>
  <c r="Z30" i="6"/>
  <c r="G210" i="19" s="1"/>
  <c r="Z29" i="6"/>
  <c r="F210" i="19" s="1"/>
  <c r="Z28" i="6"/>
  <c r="E210" i="19" s="1"/>
  <c r="Z27" i="6"/>
  <c r="D210" i="19" s="1"/>
  <c r="Z26" i="6"/>
  <c r="C210" i="19" s="1"/>
  <c r="Z25" i="6"/>
  <c r="B210" i="19" s="1"/>
  <c r="Y30" i="6"/>
  <c r="G209" i="19" s="1"/>
  <c r="Y29" i="6"/>
  <c r="F209" i="19" s="1"/>
  <c r="Y28" i="6"/>
  <c r="E209" i="19" s="1"/>
  <c r="Y27" i="6"/>
  <c r="D209" i="19" s="1"/>
  <c r="Y26" i="6"/>
  <c r="C209" i="19" s="1"/>
  <c r="Y25" i="6"/>
  <c r="B209" i="19" s="1"/>
  <c r="X30" i="6"/>
  <c r="G208" i="19" s="1"/>
  <c r="X29" i="6"/>
  <c r="F208" i="19" s="1"/>
  <c r="X28" i="6"/>
  <c r="E208" i="19" s="1"/>
  <c r="X27" i="6"/>
  <c r="D208" i="19" s="1"/>
  <c r="X26" i="6"/>
  <c r="C208" i="19" s="1"/>
  <c r="X25" i="6"/>
  <c r="B208" i="19" s="1"/>
  <c r="W30" i="6"/>
  <c r="G207" i="19" s="1"/>
  <c r="W29" i="6"/>
  <c r="F207" i="19" s="1"/>
  <c r="W28" i="6"/>
  <c r="E207" i="19" s="1"/>
  <c r="W27" i="6"/>
  <c r="D207" i="19" s="1"/>
  <c r="W26" i="6"/>
  <c r="C207" i="19" s="1"/>
  <c r="W25" i="6"/>
  <c r="B207" i="19" s="1"/>
  <c r="V30" i="6"/>
  <c r="G206" i="19" s="1"/>
  <c r="V29" i="6"/>
  <c r="F206" i="19" s="1"/>
  <c r="V28" i="6"/>
  <c r="E206" i="19" s="1"/>
  <c r="V27" i="6"/>
  <c r="D206" i="19" s="1"/>
  <c r="V26" i="6"/>
  <c r="C206" i="19" s="1"/>
  <c r="V25" i="6"/>
  <c r="B206" i="19" s="1"/>
  <c r="U30" i="6"/>
  <c r="G205" i="19" s="1"/>
  <c r="U29" i="6"/>
  <c r="F205" i="19" s="1"/>
  <c r="U28" i="6"/>
  <c r="E205" i="19" s="1"/>
  <c r="U27" i="6"/>
  <c r="D205" i="19" s="1"/>
  <c r="U26" i="6"/>
  <c r="C205" i="19" s="1"/>
  <c r="U25" i="6"/>
  <c r="B205" i="19" s="1"/>
  <c r="T30" i="6"/>
  <c r="G204" i="19" s="1"/>
  <c r="T29" i="6"/>
  <c r="F204" i="19" s="1"/>
  <c r="T28" i="6"/>
  <c r="E204" i="19" s="1"/>
  <c r="T27" i="6"/>
  <c r="D204" i="19" s="1"/>
  <c r="T26" i="6"/>
  <c r="C204" i="19" s="1"/>
  <c r="T25" i="6"/>
  <c r="B204" i="19" s="1"/>
  <c r="S30" i="6"/>
  <c r="G203" i="19" s="1"/>
  <c r="S29" i="6"/>
  <c r="F203" i="19" s="1"/>
  <c r="S28" i="6"/>
  <c r="E203" i="19" s="1"/>
  <c r="S27" i="6"/>
  <c r="D203" i="19" s="1"/>
  <c r="S26" i="6"/>
  <c r="C203" i="19" s="1"/>
  <c r="S25" i="6"/>
  <c r="B203" i="19" s="1"/>
  <c r="R30" i="6"/>
  <c r="G202" i="19" s="1"/>
  <c r="R29" i="6"/>
  <c r="F202" i="19" s="1"/>
  <c r="R28" i="6"/>
  <c r="E202" i="19" s="1"/>
  <c r="R27" i="6"/>
  <c r="D202" i="19" s="1"/>
  <c r="R26" i="6"/>
  <c r="C202" i="19" s="1"/>
  <c r="R25" i="6"/>
  <c r="B202" i="19" s="1"/>
  <c r="Q30" i="6"/>
  <c r="G201" i="19" s="1"/>
  <c r="Q29" i="6"/>
  <c r="F201" i="19" s="1"/>
  <c r="Q28" i="6"/>
  <c r="E201" i="19" s="1"/>
  <c r="Q27" i="6"/>
  <c r="D201" i="19" s="1"/>
  <c r="Q26" i="6"/>
  <c r="C201" i="19" s="1"/>
  <c r="Q25" i="6"/>
  <c r="B201" i="19" s="1"/>
  <c r="P30" i="6"/>
  <c r="G200" i="19" s="1"/>
  <c r="P29" i="6"/>
  <c r="F200" i="19" s="1"/>
  <c r="P28" i="6"/>
  <c r="E200" i="19" s="1"/>
  <c r="P27" i="6"/>
  <c r="D200" i="19" s="1"/>
  <c r="P26" i="6"/>
  <c r="C200" i="19" s="1"/>
  <c r="P25" i="6"/>
  <c r="B200" i="19" s="1"/>
  <c r="O30" i="6"/>
  <c r="G199" i="19" s="1"/>
  <c r="O29" i="6"/>
  <c r="F199" i="19" s="1"/>
  <c r="O28" i="6"/>
  <c r="E199" i="19" s="1"/>
  <c r="O27" i="6"/>
  <c r="D199" i="19" s="1"/>
  <c r="O26" i="6"/>
  <c r="C199" i="19" s="1"/>
  <c r="O25" i="6"/>
  <c r="B199" i="19" s="1"/>
  <c r="N30" i="6"/>
  <c r="G198" i="19" s="1"/>
  <c r="N29" i="6"/>
  <c r="F198" i="19" s="1"/>
  <c r="N28" i="6"/>
  <c r="E198" i="19" s="1"/>
  <c r="N27" i="6"/>
  <c r="D198" i="19" s="1"/>
  <c r="N26" i="6"/>
  <c r="C198" i="19" s="1"/>
  <c r="N25" i="6"/>
  <c r="B198" i="19" s="1"/>
  <c r="M30" i="6"/>
  <c r="G197" i="19" s="1"/>
  <c r="M29" i="6"/>
  <c r="F197" i="19" s="1"/>
  <c r="M28" i="6"/>
  <c r="E197" i="19" s="1"/>
  <c r="M27" i="6"/>
  <c r="D197" i="19" s="1"/>
  <c r="M26" i="6"/>
  <c r="C197" i="19" s="1"/>
  <c r="M25" i="6"/>
  <c r="B197" i="19" s="1"/>
  <c r="L30" i="6"/>
  <c r="G196" i="19" s="1"/>
  <c r="L29" i="6"/>
  <c r="F196" i="19" s="1"/>
  <c r="L28" i="6"/>
  <c r="E196" i="19" s="1"/>
  <c r="L27" i="6"/>
  <c r="D196" i="19" s="1"/>
  <c r="L26" i="6"/>
  <c r="C196" i="19" s="1"/>
  <c r="L25" i="6"/>
  <c r="B196" i="19" s="1"/>
  <c r="K30" i="6"/>
  <c r="G195" i="19" s="1"/>
  <c r="K29" i="6"/>
  <c r="F195" i="19" s="1"/>
  <c r="K28" i="6"/>
  <c r="E195" i="19" s="1"/>
  <c r="K27" i="6"/>
  <c r="D195" i="19" s="1"/>
  <c r="K26" i="6"/>
  <c r="C195" i="19" s="1"/>
  <c r="K25" i="6"/>
  <c r="B195" i="19" s="1"/>
  <c r="J30" i="6"/>
  <c r="G194" i="19" s="1"/>
  <c r="J29" i="6"/>
  <c r="F194" i="19" s="1"/>
  <c r="J28" i="6"/>
  <c r="E194" i="19" s="1"/>
  <c r="J27" i="6"/>
  <c r="D194" i="19" s="1"/>
  <c r="J26" i="6"/>
  <c r="C194" i="19" s="1"/>
  <c r="J25" i="6"/>
  <c r="B194" i="19" s="1"/>
  <c r="I30" i="6"/>
  <c r="G193" i="19" s="1"/>
  <c r="I29" i="6"/>
  <c r="F193" i="19" s="1"/>
  <c r="I28" i="6"/>
  <c r="E193" i="19" s="1"/>
  <c r="I27" i="6"/>
  <c r="D193" i="19" s="1"/>
  <c r="I26" i="6"/>
  <c r="C193" i="19" s="1"/>
  <c r="I25" i="6"/>
  <c r="B193" i="19" s="1"/>
  <c r="H30" i="6"/>
  <c r="G192" i="19" s="1"/>
  <c r="H29" i="6"/>
  <c r="F192" i="19" s="1"/>
  <c r="H28" i="6"/>
  <c r="E192" i="19" s="1"/>
  <c r="H27" i="6"/>
  <c r="D192" i="19" s="1"/>
  <c r="H26" i="6"/>
  <c r="C192" i="19" s="1"/>
  <c r="H25" i="6"/>
  <c r="B192" i="19" s="1"/>
  <c r="G30" i="6"/>
  <c r="G191" i="19" s="1"/>
  <c r="G29" i="6"/>
  <c r="F191" i="19" s="1"/>
  <c r="G28" i="6"/>
  <c r="E191" i="19" s="1"/>
  <c r="G27" i="6"/>
  <c r="D191" i="19" s="1"/>
  <c r="G26" i="6"/>
  <c r="C191" i="19" s="1"/>
  <c r="G25" i="6"/>
  <c r="B191" i="19" s="1"/>
  <c r="F30" i="6"/>
  <c r="G190" i="19" s="1"/>
  <c r="F29" i="6"/>
  <c r="F190" i="19" s="1"/>
  <c r="F28" i="6"/>
  <c r="E190" i="19" s="1"/>
  <c r="F27" i="6"/>
  <c r="D190" i="19" s="1"/>
  <c r="F26" i="6"/>
  <c r="C190" i="19" s="1"/>
  <c r="F25" i="6"/>
  <c r="B190" i="19" s="1"/>
  <c r="E29" i="6"/>
  <c r="F189" i="19" s="1"/>
  <c r="E26" i="6"/>
  <c r="C189" i="19" s="1"/>
  <c r="E28" i="6"/>
  <c r="E189" i="19" s="1"/>
  <c r="E27" i="6"/>
  <c r="D189" i="19" s="1"/>
  <c r="E25" i="6"/>
  <c r="B189" i="19" s="1"/>
  <c r="D30" i="6"/>
  <c r="G188" i="19" s="1"/>
  <c r="D29" i="6"/>
  <c r="F188" i="19" s="1"/>
  <c r="D28" i="6"/>
  <c r="E188" i="19" s="1"/>
  <c r="D27" i="6"/>
  <c r="D188" i="19" s="1"/>
  <c r="D26" i="6"/>
  <c r="C188" i="19" s="1"/>
  <c r="D25" i="6"/>
  <c r="B188" i="19" s="1"/>
  <c r="C28" i="6"/>
  <c r="E187" i="19" s="1"/>
  <c r="C30" i="6"/>
  <c r="G187" i="19" s="1"/>
  <c r="C29" i="6"/>
  <c r="F187" i="19" s="1"/>
  <c r="C27" i="6"/>
  <c r="D187" i="19" s="1"/>
  <c r="C26" i="6"/>
  <c r="C187" i="19" s="1"/>
  <c r="C25" i="6"/>
  <c r="B187" i="19" s="1"/>
  <c r="N45" i="10"/>
  <c r="E163" i="19" s="1"/>
  <c r="D5" i="15"/>
  <c r="E53" i="3"/>
  <c r="E31" i="3"/>
  <c r="G17" i="13"/>
  <c r="J17" i="13"/>
  <c r="E10" i="17"/>
  <c r="I50" i="17"/>
  <c r="C36" i="12"/>
  <c r="D36" i="12"/>
  <c r="E35" i="12"/>
  <c r="E32" i="12"/>
  <c r="E34" i="12"/>
  <c r="E179" i="19" s="1"/>
  <c r="C39" i="6"/>
  <c r="B219" i="19" s="1"/>
  <c r="B247" i="19" l="1"/>
  <c r="AAB8" i="19"/>
  <c r="E180" i="19"/>
  <c r="F215" i="19"/>
  <c r="C215" i="19"/>
  <c r="E215" i="19"/>
  <c r="D215" i="19"/>
  <c r="C247" i="19"/>
  <c r="G247" i="19"/>
  <c r="B215" i="19"/>
  <c r="E247" i="19"/>
  <c r="F247" i="19"/>
  <c r="D247" i="19"/>
  <c r="D32" i="12"/>
  <c r="D178" i="19" s="1"/>
  <c r="E178" i="19"/>
  <c r="ZZ8" i="19"/>
  <c r="D181" i="19"/>
  <c r="ZW8" i="19"/>
  <c r="C181" i="19"/>
  <c r="D31" i="19"/>
  <c r="RV8" i="19"/>
  <c r="D22" i="19"/>
  <c r="RD8" i="19"/>
  <c r="D10" i="17"/>
  <c r="D170" i="19" s="1"/>
  <c r="E170" i="19"/>
  <c r="C10" i="17"/>
  <c r="C170" i="19" s="1"/>
  <c r="C32" i="12"/>
  <c r="C178" i="19" s="1"/>
  <c r="E36" i="12"/>
  <c r="M45" i="10"/>
  <c r="D163" i="19" s="1"/>
  <c r="L45" i="10"/>
  <c r="C163" i="19" s="1"/>
  <c r="K45" i="10"/>
  <c r="H45" i="10"/>
  <c r="E45" i="10"/>
  <c r="N36" i="10"/>
  <c r="K36" i="10"/>
  <c r="H36" i="10"/>
  <c r="E36" i="10"/>
  <c r="K28" i="10"/>
  <c r="E28" i="10"/>
  <c r="N20" i="10"/>
  <c r="M20" i="10" s="1"/>
  <c r="K20" i="10"/>
  <c r="J20" i="10" s="1"/>
  <c r="H20" i="10"/>
  <c r="F20" i="10" s="1"/>
  <c r="E20" i="10"/>
  <c r="D20" i="10" s="1"/>
  <c r="N11" i="10"/>
  <c r="K11" i="10"/>
  <c r="H11" i="10"/>
  <c r="E11" i="10"/>
  <c r="Q50" i="6"/>
  <c r="H50" i="6"/>
  <c r="E50" i="6"/>
  <c r="L10" i="6"/>
  <c r="H10" i="6" s="1"/>
  <c r="D14" i="1"/>
  <c r="E14" i="1"/>
  <c r="F14" i="1"/>
  <c r="AAC8" i="19" l="1"/>
  <c r="E181" i="19"/>
  <c r="C11" i="10"/>
  <c r="C56" i="19" s="1"/>
  <c r="E56" i="19"/>
  <c r="D28" i="10"/>
  <c r="D105" i="19" s="1"/>
  <c r="E105" i="19"/>
  <c r="I36" i="10"/>
  <c r="E130" i="19"/>
  <c r="E93" i="19"/>
  <c r="I45" i="10"/>
  <c r="C157" i="19" s="1"/>
  <c r="E157" i="19"/>
  <c r="C50" i="6"/>
  <c r="D17" i="19"/>
  <c r="D34" i="19"/>
  <c r="F11" i="10"/>
  <c r="C62" i="19" s="1"/>
  <c r="E62" i="19"/>
  <c r="I28" i="10"/>
  <c r="C110" i="19" s="1"/>
  <c r="E110" i="19"/>
  <c r="L36" i="10"/>
  <c r="E99" i="19"/>
  <c r="G50" i="6"/>
  <c r="C26" i="19" s="1"/>
  <c r="D26" i="19"/>
  <c r="J11" i="10"/>
  <c r="D68" i="19" s="1"/>
  <c r="E68" i="19"/>
  <c r="D36" i="10"/>
  <c r="E116" i="19"/>
  <c r="E81" i="19"/>
  <c r="D45" i="10"/>
  <c r="D145" i="19" s="1"/>
  <c r="E145" i="19"/>
  <c r="O50" i="6"/>
  <c r="C47" i="19" s="1"/>
  <c r="E47" i="19"/>
  <c r="M11" i="10"/>
  <c r="D74" i="19" s="1"/>
  <c r="E74" i="19"/>
  <c r="G36" i="10"/>
  <c r="E123" i="19"/>
  <c r="E87" i="19"/>
  <c r="F45" i="10"/>
  <c r="C151" i="19" s="1"/>
  <c r="E151" i="19"/>
  <c r="F50" i="6"/>
  <c r="B26" i="19" s="1"/>
  <c r="D50" i="6"/>
  <c r="J10" i="6"/>
  <c r="C28" i="10"/>
  <c r="C105" i="19" s="1"/>
  <c r="J36" i="10"/>
  <c r="L11" i="10"/>
  <c r="C74" i="19" s="1"/>
  <c r="D11" i="10"/>
  <c r="D56" i="19" s="1"/>
  <c r="C20" i="10"/>
  <c r="F36" i="10"/>
  <c r="L20" i="10"/>
  <c r="G11" i="10"/>
  <c r="D62" i="19" s="1"/>
  <c r="G20" i="10"/>
  <c r="J28" i="10"/>
  <c r="D110" i="19" s="1"/>
  <c r="M36" i="10"/>
  <c r="D99" i="19" s="1"/>
  <c r="I11" i="10"/>
  <c r="C68" i="19" s="1"/>
  <c r="I20" i="10"/>
  <c r="C36" i="10"/>
  <c r="C45" i="10"/>
  <c r="C145" i="19" s="1"/>
  <c r="J45" i="10"/>
  <c r="D157" i="19" s="1"/>
  <c r="G45" i="10"/>
  <c r="D151" i="19" s="1"/>
  <c r="P50" i="6"/>
  <c r="D47" i="19" s="1"/>
  <c r="H17" i="6"/>
  <c r="D87" i="19" l="1"/>
  <c r="D123" i="19"/>
  <c r="D81" i="19"/>
  <c r="D116" i="19"/>
  <c r="C34" i="19"/>
  <c r="C17" i="19"/>
  <c r="B34" i="19"/>
  <c r="B17" i="19"/>
  <c r="C81" i="19"/>
  <c r="C116" i="19"/>
  <c r="C123" i="19"/>
  <c r="C87" i="19"/>
  <c r="D93" i="19"/>
  <c r="D130" i="19"/>
  <c r="C137" i="19"/>
  <c r="D137" i="19" s="1"/>
  <c r="E137" i="19" s="1"/>
  <c r="C99" i="19"/>
  <c r="C130" i="19"/>
  <c r="C93" i="19"/>
  <c r="D10" i="2"/>
  <c r="E10" i="2" s="1"/>
  <c r="F10" i="2" s="1"/>
  <c r="G10" i="2" s="1"/>
  <c r="H10" i="2" s="1"/>
  <c r="I10" i="2" s="1"/>
  <c r="J10" i="2" s="1"/>
  <c r="K10" i="2" s="1"/>
  <c r="L10" i="2" s="1"/>
  <c r="M10" i="2" s="1"/>
  <c r="N10" i="2" s="1"/>
  <c r="O10" i="2" s="1"/>
  <c r="P10" i="2" s="1"/>
  <c r="Q10" i="2" s="1"/>
  <c r="R10" i="2" s="1"/>
  <c r="AAA8" i="19"/>
  <c r="ZX8" i="19"/>
  <c r="ZU8" i="19"/>
  <c r="ZS8" i="19"/>
  <c r="ZR8" i="19"/>
  <c r="ZQ8" i="19"/>
  <c r="ZP8" i="19"/>
  <c r="ZO8" i="19"/>
  <c r="ZN8" i="19"/>
  <c r="ZM8" i="19"/>
  <c r="ZL8" i="19"/>
  <c r="ZK8" i="19"/>
  <c r="YD8" i="19"/>
  <c r="YC8" i="19"/>
  <c r="YB8" i="19"/>
  <c r="YA8" i="19"/>
  <c r="XZ8" i="19"/>
  <c r="XY8" i="19"/>
  <c r="XX8" i="19"/>
  <c r="XW8" i="19"/>
  <c r="XV8" i="19"/>
  <c r="XU8" i="19"/>
  <c r="XT8" i="19"/>
  <c r="XS8" i="19"/>
  <c r="XR8" i="19"/>
  <c r="XQ8" i="19"/>
  <c r="XP8" i="19"/>
  <c r="XO8" i="19"/>
  <c r="XN8" i="19"/>
  <c r="XM8" i="19"/>
  <c r="XL8" i="19"/>
  <c r="XK8" i="19"/>
  <c r="XJ8" i="19"/>
  <c r="XI8" i="19"/>
  <c r="XH8" i="19"/>
  <c r="XG8" i="19"/>
  <c r="XE8" i="19"/>
  <c r="XD8" i="19"/>
  <c r="XC8" i="19"/>
  <c r="XB8" i="19"/>
  <c r="XA8" i="19"/>
  <c r="WZ8" i="19"/>
  <c r="WY8" i="19"/>
  <c r="WX8" i="19"/>
  <c r="WW8" i="19"/>
  <c r="WV8" i="19"/>
  <c r="WU8" i="19"/>
  <c r="WT8" i="19"/>
  <c r="WS8" i="19"/>
  <c r="WR8" i="19"/>
  <c r="WQ8" i="19"/>
  <c r="WP8" i="19"/>
  <c r="WO8" i="19"/>
  <c r="WN8" i="19"/>
  <c r="WM8" i="19"/>
  <c r="WL8" i="19"/>
  <c r="WK8" i="19"/>
  <c r="WJ8" i="19"/>
  <c r="WI8" i="19"/>
  <c r="WH8" i="19"/>
  <c r="WG8" i="19"/>
  <c r="WF8" i="19"/>
  <c r="WE8" i="19"/>
  <c r="WD8" i="19"/>
  <c r="WC8" i="19"/>
  <c r="WB8" i="19"/>
  <c r="WA8" i="19"/>
  <c r="VZ8" i="19"/>
  <c r="VY8" i="19"/>
  <c r="VX8" i="19"/>
  <c r="VW8" i="19"/>
  <c r="VV8" i="19"/>
  <c r="VT8" i="19"/>
  <c r="VS8" i="19"/>
  <c r="VR8" i="19"/>
  <c r="VQ8" i="19"/>
  <c r="VP8" i="19"/>
  <c r="VO8" i="19"/>
  <c r="VF8" i="19"/>
  <c r="VE8" i="19"/>
  <c r="VD8" i="19"/>
  <c r="VC8" i="19"/>
  <c r="VB8" i="19"/>
  <c r="VA8" i="19"/>
  <c r="UZ8" i="19"/>
  <c r="UY8" i="19"/>
  <c r="UX8" i="19"/>
  <c r="UW8" i="19"/>
  <c r="UV8" i="19"/>
  <c r="UU8" i="19"/>
  <c r="UT8" i="19"/>
  <c r="US8" i="19"/>
  <c r="UR8" i="19"/>
  <c r="UQ8" i="19"/>
  <c r="UP8" i="19"/>
  <c r="UO8" i="19"/>
  <c r="UN8" i="19"/>
  <c r="UM8" i="19"/>
  <c r="UL8" i="19"/>
  <c r="UK8" i="19"/>
  <c r="UJ8" i="19"/>
  <c r="UI8" i="19"/>
  <c r="UH8" i="19"/>
  <c r="UG8" i="19"/>
  <c r="UF8" i="19"/>
  <c r="UE8" i="19"/>
  <c r="UD8" i="19"/>
  <c r="UC8" i="19"/>
  <c r="UB8" i="19"/>
  <c r="UA8" i="19"/>
  <c r="TZ8" i="19"/>
  <c r="TY8" i="19"/>
  <c r="TX8" i="19"/>
  <c r="TW8" i="19"/>
  <c r="B42" i="2" l="1"/>
  <c r="C42" i="2" s="1"/>
  <c r="D42" i="2" s="1"/>
  <c r="E42" i="2" s="1"/>
  <c r="F42" i="2" s="1"/>
  <c r="G42" i="2" s="1"/>
  <c r="TU8" i="19"/>
  <c r="TT8" i="19"/>
  <c r="TS8" i="19"/>
  <c r="TR8" i="19"/>
  <c r="TQ8" i="19"/>
  <c r="TP8" i="19"/>
  <c r="TO8" i="19"/>
  <c r="TN8" i="19"/>
  <c r="TM8" i="19"/>
  <c r="TL8" i="19"/>
  <c r="TK8" i="19"/>
  <c r="TJ8" i="19"/>
  <c r="TI8" i="19"/>
  <c r="TH8" i="19"/>
  <c r="TG8" i="19"/>
  <c r="TF8" i="19"/>
  <c r="TE8" i="19"/>
  <c r="TD8" i="19"/>
  <c r="TC8" i="19"/>
  <c r="TB8" i="19"/>
  <c r="TA8" i="19"/>
  <c r="SZ8" i="19"/>
  <c r="SY8" i="19"/>
  <c r="SX8" i="19"/>
  <c r="SW8" i="19"/>
  <c r="SV8" i="19"/>
  <c r="SU8" i="19"/>
  <c r="ST8" i="19"/>
  <c r="SS8" i="19"/>
  <c r="SR8" i="19"/>
  <c r="SQ8" i="19"/>
  <c r="SP8" i="19"/>
  <c r="SO8" i="19"/>
  <c r="SN8" i="19"/>
  <c r="SM8" i="19"/>
  <c r="SL8" i="19"/>
  <c r="SF8" i="19"/>
  <c r="SE8" i="19"/>
  <c r="SD8" i="19"/>
  <c r="SC8" i="19"/>
  <c r="SB8" i="19"/>
  <c r="SA8" i="19"/>
  <c r="RZ8" i="19"/>
  <c r="RY8" i="19"/>
  <c r="RP8" i="19"/>
  <c r="RO8" i="19"/>
  <c r="RN8" i="19"/>
  <c r="RM8" i="19"/>
  <c r="RL8" i="19"/>
  <c r="RI8" i="19"/>
  <c r="RH8" i="19"/>
  <c r="RG8" i="19"/>
  <c r="RF8" i="19"/>
  <c r="QW8" i="19"/>
  <c r="QV8" i="19"/>
  <c r="QU8" i="19"/>
  <c r="QT8" i="19"/>
  <c r="QQ8" i="19"/>
  <c r="QP8" i="19"/>
  <c r="QO8" i="19"/>
  <c r="QN8" i="19"/>
  <c r="SJ8" i="19"/>
  <c r="SI8" i="19"/>
  <c r="SH8" i="19"/>
  <c r="SG8" i="19"/>
  <c r="D52" i="19"/>
  <c r="C52" i="19"/>
  <c r="RU8" i="19"/>
  <c r="RT8" i="19"/>
  <c r="RS8" i="19"/>
  <c r="RR8" i="19"/>
  <c r="RB8" i="19"/>
  <c r="RC8" i="19"/>
  <c r="RA8" i="19"/>
  <c r="QZ8" i="19"/>
  <c r="PJ8" i="19"/>
  <c r="PI8" i="19"/>
  <c r="PH8" i="19"/>
  <c r="PG8" i="19"/>
  <c r="PF8" i="19"/>
  <c r="PE8" i="19"/>
  <c r="PD8" i="19"/>
  <c r="PC8" i="19"/>
  <c r="PB8" i="19"/>
  <c r="PA8" i="19"/>
  <c r="OZ8" i="19"/>
  <c r="OY8" i="19"/>
  <c r="OX8" i="19"/>
  <c r="OW8" i="19"/>
  <c r="OV8" i="19"/>
  <c r="OU8" i="19"/>
  <c r="OT8" i="19"/>
  <c r="OS8" i="19"/>
  <c r="OR8" i="19"/>
  <c r="OQ8" i="19"/>
  <c r="OP8" i="19"/>
  <c r="OO8" i="19"/>
  <c r="ON8" i="19"/>
  <c r="OM8" i="19"/>
  <c r="OL8" i="19"/>
  <c r="OK8" i="19"/>
  <c r="OJ8" i="19"/>
  <c r="OI8" i="19"/>
  <c r="NG8" i="19"/>
  <c r="OH8" i="19"/>
  <c r="OG8" i="19"/>
  <c r="OF8" i="19"/>
  <c r="OE8" i="19"/>
  <c r="OD8" i="19"/>
  <c r="OC8" i="19"/>
  <c r="OB8" i="19"/>
  <c r="OA8" i="19"/>
  <c r="NZ8" i="19"/>
  <c r="NY8" i="19"/>
  <c r="NX8" i="19"/>
  <c r="NW8" i="19"/>
  <c r="NV8" i="19"/>
  <c r="NU8" i="19"/>
  <c r="NT8" i="19"/>
  <c r="NS8" i="19"/>
  <c r="NR8" i="19"/>
  <c r="NQ8" i="19"/>
  <c r="NP8" i="19"/>
  <c r="NO8" i="19"/>
  <c r="NN8" i="19"/>
  <c r="NM8" i="19"/>
  <c r="NL8" i="19"/>
  <c r="NK8" i="19"/>
  <c r="NJ8" i="19"/>
  <c r="NI8" i="19"/>
  <c r="NH8" i="19"/>
  <c r="NF8" i="19"/>
  <c r="NE8" i="19"/>
  <c r="ND8" i="19"/>
  <c r="NC8" i="19"/>
  <c r="NB8" i="19"/>
  <c r="NA8" i="19"/>
  <c r="MZ8" i="19"/>
  <c r="MY8" i="19"/>
  <c r="MX8" i="19"/>
  <c r="MW8" i="19"/>
  <c r="MV8" i="19"/>
  <c r="MU8" i="19"/>
  <c r="MT8" i="19"/>
  <c r="MS8" i="19"/>
  <c r="MR8" i="19"/>
  <c r="MQ8" i="19"/>
  <c r="MP8" i="19"/>
  <c r="MO8" i="19"/>
  <c r="MN8" i="19"/>
  <c r="MM8" i="19"/>
  <c r="ML8" i="19"/>
  <c r="MK8" i="19"/>
  <c r="MJ8" i="19"/>
  <c r="MI8" i="19"/>
  <c r="MH8" i="19"/>
  <c r="MG8" i="19"/>
  <c r="MF8" i="19"/>
  <c r="ME8" i="19"/>
  <c r="MD8" i="19"/>
  <c r="MC8" i="19"/>
  <c r="MB8" i="19"/>
  <c r="MA8" i="19"/>
  <c r="LZ8" i="19"/>
  <c r="LY8" i="19"/>
  <c r="LX8" i="19"/>
  <c r="LW8" i="19"/>
  <c r="LV8" i="19"/>
  <c r="LU8" i="19"/>
  <c r="LT8" i="19"/>
  <c r="LS8" i="19"/>
  <c r="LR8" i="19"/>
  <c r="LQ8" i="19"/>
  <c r="LP8" i="19"/>
  <c r="LO8" i="19"/>
  <c r="LN8" i="19"/>
  <c r="LM8" i="19"/>
  <c r="LL8" i="19"/>
  <c r="LK8" i="19"/>
  <c r="LJ8" i="19"/>
  <c r="LI8" i="19"/>
  <c r="LH8" i="19"/>
  <c r="LB8" i="19"/>
  <c r="LA8" i="19"/>
  <c r="KZ8" i="19"/>
  <c r="KY8" i="19"/>
  <c r="KX8" i="19"/>
  <c r="KW8" i="19"/>
  <c r="KV8" i="19"/>
  <c r="KU8" i="19"/>
  <c r="KT8" i="19"/>
  <c r="KS8" i="19"/>
  <c r="KR8" i="19"/>
  <c r="KQ8" i="19"/>
  <c r="KP8" i="19"/>
  <c r="KO8" i="19"/>
  <c r="KN8" i="19"/>
  <c r="KM8" i="19"/>
  <c r="KL8" i="19"/>
  <c r="KK8" i="19"/>
  <c r="KJ8" i="19"/>
  <c r="KI8" i="19"/>
  <c r="KH8" i="19"/>
  <c r="KG8" i="19"/>
  <c r="KF8" i="19"/>
  <c r="LG8" i="19"/>
  <c r="LF8" i="19"/>
  <c r="LE8" i="19"/>
  <c r="LD8" i="19"/>
  <c r="KE8" i="19"/>
  <c r="KD8" i="19"/>
  <c r="KC8" i="19"/>
  <c r="KB8" i="19"/>
  <c r="LC8" i="19"/>
  <c r="JZ8" i="19"/>
  <c r="JY8" i="19"/>
  <c r="JX8" i="19"/>
  <c r="JW8" i="19"/>
  <c r="JV8" i="19"/>
  <c r="JU8" i="19"/>
  <c r="JT8" i="19"/>
  <c r="JS8" i="19"/>
  <c r="JR8" i="19"/>
  <c r="JQ8" i="19"/>
  <c r="JP8" i="19"/>
  <c r="JO8" i="19"/>
  <c r="JN8" i="19"/>
  <c r="JM8" i="19"/>
  <c r="JL8" i="19"/>
  <c r="JK8" i="19"/>
  <c r="JJ8" i="19"/>
  <c r="JI8" i="19"/>
  <c r="JH8" i="19"/>
  <c r="JG8" i="19"/>
  <c r="JF8" i="19"/>
  <c r="JE8" i="19"/>
  <c r="JD8" i="19"/>
  <c r="B10" i="5" l="1"/>
  <c r="C10" i="5" s="1"/>
  <c r="D10" i="5" s="1"/>
  <c r="E10" i="5" s="1"/>
  <c r="F10" i="5" s="1"/>
  <c r="G10" i="5" s="1"/>
  <c r="H10" i="5" s="1"/>
  <c r="I10" i="5" s="1"/>
  <c r="J10" i="5" s="1"/>
  <c r="K10" i="5" s="1"/>
  <c r="L10" i="5" s="1"/>
  <c r="M10" i="5" s="1"/>
  <c r="N10" i="5" s="1"/>
  <c r="O10" i="5" s="1"/>
  <c r="P10" i="5" s="1"/>
  <c r="Q10" i="5" s="1"/>
  <c r="R10" i="5" s="1"/>
  <c r="S10" i="5" s="1"/>
  <c r="T10" i="5" s="1"/>
  <c r="U10" i="5" s="1"/>
  <c r="V10" i="5" s="1"/>
  <c r="W10" i="5" s="1"/>
  <c r="X10" i="5" s="1"/>
  <c r="Y10" i="5" s="1"/>
  <c r="Z10" i="5" s="1"/>
  <c r="AA10" i="5" s="1"/>
  <c r="B97" i="5" s="1"/>
  <c r="C97" i="5" s="1"/>
  <c r="D97" i="5" s="1"/>
  <c r="E97" i="5" s="1"/>
  <c r="F97" i="5" s="1"/>
  <c r="G97" i="5" s="1"/>
  <c r="H97" i="5" s="1"/>
  <c r="I97" i="5" s="1"/>
  <c r="B11" i="3" s="1"/>
  <c r="C11" i="3" s="1"/>
  <c r="D11" i="3" s="1"/>
  <c r="E11" i="3" s="1"/>
  <c r="C23" i="3" s="1"/>
  <c r="D23" i="3" s="1"/>
  <c r="E23" i="3" s="1"/>
  <c r="F23" i="3" s="1"/>
  <c r="B36" i="3" s="1"/>
  <c r="C36" i="3" s="1"/>
  <c r="D36" i="3" s="1"/>
  <c r="B47" i="3" s="1"/>
  <c r="C47" i="3" s="1"/>
  <c r="D47" i="3" s="1"/>
  <c r="E47" i="3" s="1"/>
  <c r="F47" i="3" s="1"/>
  <c r="H12" i="6" s="1"/>
  <c r="Q56" i="6"/>
  <c r="E52" i="19" s="1"/>
  <c r="KA8" i="19"/>
  <c r="JC8" i="19"/>
  <c r="JB8" i="19"/>
  <c r="JA8" i="19"/>
  <c r="IZ8" i="19"/>
  <c r="IY8" i="19"/>
  <c r="HU8" i="19"/>
  <c r="HT8" i="19"/>
  <c r="HS8" i="19"/>
  <c r="HR8" i="19"/>
  <c r="HQ8" i="19"/>
  <c r="HP8" i="19"/>
  <c r="HO8" i="19"/>
  <c r="HN8" i="19"/>
  <c r="HM8" i="19"/>
  <c r="HL8" i="19"/>
  <c r="HK8" i="19"/>
  <c r="HJ8" i="19"/>
  <c r="HI8" i="19"/>
  <c r="HH8" i="19"/>
  <c r="HG8" i="19"/>
  <c r="HF8" i="19"/>
  <c r="HE8" i="19"/>
  <c r="HD8" i="19"/>
  <c r="HC8" i="19"/>
  <c r="HB8" i="19"/>
  <c r="HA8" i="19"/>
  <c r="GZ8" i="19"/>
  <c r="GY8" i="19"/>
  <c r="GX8" i="19"/>
  <c r="GW8" i="19"/>
  <c r="E30" i="6"/>
  <c r="GU8" i="19"/>
  <c r="GT8" i="19"/>
  <c r="GS8" i="19"/>
  <c r="GR8" i="19"/>
  <c r="GQ8" i="19"/>
  <c r="GP8" i="19"/>
  <c r="GO8" i="19"/>
  <c r="GN8" i="19"/>
  <c r="GM8" i="19"/>
  <c r="GL8" i="19"/>
  <c r="GK8" i="19"/>
  <c r="GJ8" i="19"/>
  <c r="GI8" i="19"/>
  <c r="GH8" i="19"/>
  <c r="GG8" i="19"/>
  <c r="GF8" i="19"/>
  <c r="GE8" i="19"/>
  <c r="GD8" i="19"/>
  <c r="GC8" i="19"/>
  <c r="GB8" i="19"/>
  <c r="GA8" i="19"/>
  <c r="FZ8" i="19"/>
  <c r="FY8" i="19"/>
  <c r="FX8" i="19"/>
  <c r="FW8" i="19"/>
  <c r="FQ8" i="19"/>
  <c r="FP8" i="19"/>
  <c r="FO8" i="19"/>
  <c r="FN8" i="19"/>
  <c r="FM8" i="19"/>
  <c r="FL8" i="19"/>
  <c r="FK8" i="19"/>
  <c r="FJ8" i="19"/>
  <c r="FI8" i="19"/>
  <c r="FH8" i="19"/>
  <c r="FG8" i="19"/>
  <c r="FF8" i="19"/>
  <c r="FE8" i="19"/>
  <c r="FD8" i="19"/>
  <c r="FC8" i="19"/>
  <c r="FB8" i="19"/>
  <c r="FA8" i="19"/>
  <c r="EZ8" i="19"/>
  <c r="EY8" i="19"/>
  <c r="EX8" i="19"/>
  <c r="EW8" i="19"/>
  <c r="EV8" i="19"/>
  <c r="EU8" i="19"/>
  <c r="EO8" i="19"/>
  <c r="EN8" i="19"/>
  <c r="EM8" i="19"/>
  <c r="EL8" i="19"/>
  <c r="EK8" i="19"/>
  <c r="EJ8" i="19"/>
  <c r="EI8" i="19"/>
  <c r="EH8" i="19"/>
  <c r="EG8" i="19"/>
  <c r="EF8" i="19"/>
  <c r="EE8" i="19"/>
  <c r="ED8" i="19"/>
  <c r="EC8" i="19"/>
  <c r="EB8" i="19"/>
  <c r="EA8" i="19"/>
  <c r="DZ8" i="19"/>
  <c r="DY8" i="19"/>
  <c r="DX8" i="19"/>
  <c r="DW8" i="19"/>
  <c r="DV8" i="19"/>
  <c r="DU8" i="19"/>
  <c r="DT8" i="19"/>
  <c r="DS8" i="19"/>
  <c r="DM8" i="19"/>
  <c r="DL8" i="19"/>
  <c r="DK8" i="19"/>
  <c r="DJ8" i="19"/>
  <c r="DI8" i="19"/>
  <c r="DH8" i="19"/>
  <c r="DG8" i="19"/>
  <c r="DF8" i="19"/>
  <c r="DE8" i="19"/>
  <c r="DD8" i="19"/>
  <c r="DC8" i="19"/>
  <c r="DB8" i="19"/>
  <c r="DA8" i="19"/>
  <c r="CZ8" i="19"/>
  <c r="CY8" i="19"/>
  <c r="CX8" i="19"/>
  <c r="CW8" i="19"/>
  <c r="CV8" i="19"/>
  <c r="CU8" i="19"/>
  <c r="CT8" i="19"/>
  <c r="CS8" i="19"/>
  <c r="CR8" i="19"/>
  <c r="CQ8" i="19"/>
  <c r="CP8" i="19"/>
  <c r="CK8" i="19"/>
  <c r="CJ8" i="19"/>
  <c r="CI8" i="19"/>
  <c r="CH8" i="19"/>
  <c r="CG8" i="19"/>
  <c r="CF8" i="19"/>
  <c r="CE8" i="19"/>
  <c r="CD8" i="19"/>
  <c r="CC8" i="19"/>
  <c r="CB8" i="19"/>
  <c r="CA8" i="19"/>
  <c r="BZ8" i="19"/>
  <c r="BY8" i="19"/>
  <c r="BX8" i="19"/>
  <c r="BW8" i="19"/>
  <c r="BV8" i="19"/>
  <c r="BU8" i="19"/>
  <c r="BT8" i="19"/>
  <c r="BS8" i="19"/>
  <c r="BR8" i="19"/>
  <c r="BQ8" i="19"/>
  <c r="BP8" i="19"/>
  <c r="BO8" i="19"/>
  <c r="I17" i="6"/>
  <c r="J17" i="6"/>
  <c r="K17" i="6"/>
  <c r="BH8" i="19"/>
  <c r="BG8" i="19"/>
  <c r="BF8" i="19"/>
  <c r="BE8" i="19"/>
  <c r="BD8" i="19"/>
  <c r="BC8" i="19"/>
  <c r="BB8" i="19"/>
  <c r="BA8" i="19"/>
  <c r="GV8" i="19" l="1"/>
  <c r="G189" i="19"/>
  <c r="G215" i="19" s="1"/>
  <c r="I12" i="6"/>
  <c r="AK6" i="19"/>
  <c r="M17" i="6"/>
  <c r="L17" i="6"/>
  <c r="AZ8" i="19"/>
  <c r="AY8" i="19"/>
  <c r="AX8" i="19"/>
  <c r="AW8" i="19"/>
  <c r="AV8" i="19"/>
  <c r="AU8" i="19"/>
  <c r="AT8" i="19"/>
  <c r="AS8" i="19"/>
  <c r="J12" i="6" l="1"/>
  <c r="AO6" i="19"/>
  <c r="AC8" i="19"/>
  <c r="AB8" i="19"/>
  <c r="AA8" i="19"/>
  <c r="Z8" i="19"/>
  <c r="Y8" i="19"/>
  <c r="X8" i="19"/>
  <c r="W8" i="19"/>
  <c r="M8" i="19"/>
  <c r="L8" i="19"/>
  <c r="D8" i="19"/>
  <c r="C8" i="19"/>
  <c r="V8" i="19"/>
  <c r="U8" i="19"/>
  <c r="A8" i="19"/>
  <c r="T8" i="19"/>
  <c r="S8" i="19"/>
  <c r="R8" i="19"/>
  <c r="Q8" i="19"/>
  <c r="P8" i="19"/>
  <c r="O8" i="19"/>
  <c r="N8" i="19"/>
  <c r="K8" i="19"/>
  <c r="J8" i="19"/>
  <c r="I8" i="19"/>
  <c r="H8" i="19"/>
  <c r="G8" i="19"/>
  <c r="F8" i="19"/>
  <c r="E8" i="19"/>
  <c r="K12" i="6" l="1"/>
  <c r="AS6" i="19"/>
  <c r="H45" i="6"/>
  <c r="I45" i="6"/>
  <c r="J45" i="6"/>
  <c r="K45" i="6"/>
  <c r="L45" i="6"/>
  <c r="M45" i="6"/>
  <c r="N45" i="6"/>
  <c r="O45" i="6"/>
  <c r="P45" i="6"/>
  <c r="Q45" i="6"/>
  <c r="R45" i="6"/>
  <c r="S45" i="6"/>
  <c r="T45" i="6"/>
  <c r="U45" i="6"/>
  <c r="V45" i="6"/>
  <c r="W45" i="6"/>
  <c r="X45" i="6"/>
  <c r="Y45" i="6"/>
  <c r="Z45" i="6"/>
  <c r="AA45" i="6"/>
  <c r="AB45" i="6"/>
  <c r="AC45" i="6"/>
  <c r="AD45" i="6"/>
  <c r="H31" i="6"/>
  <c r="I31" i="6"/>
  <c r="J31" i="6"/>
  <c r="K31" i="6"/>
  <c r="L31" i="6"/>
  <c r="M31" i="6"/>
  <c r="N31" i="6"/>
  <c r="O31" i="6"/>
  <c r="P31" i="6"/>
  <c r="Q31" i="6"/>
  <c r="R31" i="6"/>
  <c r="S31" i="6"/>
  <c r="T31" i="6"/>
  <c r="U31" i="6"/>
  <c r="V31" i="6"/>
  <c r="W31" i="6"/>
  <c r="X31" i="6"/>
  <c r="Y31" i="6"/>
  <c r="Z31" i="6"/>
  <c r="AA31" i="6"/>
  <c r="AB31" i="6"/>
  <c r="AC31" i="6"/>
  <c r="AD31" i="6"/>
  <c r="H57" i="6"/>
  <c r="G57" i="6"/>
  <c r="F57" i="6"/>
  <c r="B36" i="19" s="1"/>
  <c r="E57" i="6"/>
  <c r="D57" i="6"/>
  <c r="C57" i="6"/>
  <c r="IT8" i="19" l="1"/>
  <c r="H211" i="19"/>
  <c r="IL8" i="19"/>
  <c r="H203" i="19"/>
  <c r="IH8" i="19"/>
  <c r="H199" i="19"/>
  <c r="ID8" i="19"/>
  <c r="H195" i="19"/>
  <c r="QL8" i="19"/>
  <c r="H246" i="19"/>
  <c r="QH8" i="19"/>
  <c r="H242" i="19"/>
  <c r="QD8" i="19"/>
  <c r="H238" i="19"/>
  <c r="PZ8" i="19"/>
  <c r="H234" i="19"/>
  <c r="PV8" i="19"/>
  <c r="H230" i="19"/>
  <c r="PR8" i="19"/>
  <c r="H226" i="19"/>
  <c r="IW8" i="19"/>
  <c r="H214" i="19"/>
  <c r="IS8" i="19"/>
  <c r="H210" i="19"/>
  <c r="IO8" i="19"/>
  <c r="H206" i="19"/>
  <c r="IK8" i="19"/>
  <c r="H202" i="19"/>
  <c r="IG8" i="19"/>
  <c r="H198" i="19"/>
  <c r="IC8" i="19"/>
  <c r="H194" i="19"/>
  <c r="QK8" i="19"/>
  <c r="H245" i="19"/>
  <c r="QG8" i="19"/>
  <c r="H241" i="19"/>
  <c r="QC8" i="19"/>
  <c r="H237" i="19"/>
  <c r="PY8" i="19"/>
  <c r="H233" i="19"/>
  <c r="PU8" i="19"/>
  <c r="H229" i="19"/>
  <c r="PQ8" i="19"/>
  <c r="H225" i="19"/>
  <c r="IP8" i="19"/>
  <c r="H207" i="19"/>
  <c r="IV8" i="19"/>
  <c r="H213" i="19"/>
  <c r="IR8" i="19"/>
  <c r="H209" i="19"/>
  <c r="IN8" i="19"/>
  <c r="H205" i="19"/>
  <c r="IJ8" i="19"/>
  <c r="H201" i="19"/>
  <c r="IF8" i="19"/>
  <c r="H197" i="19"/>
  <c r="IB8" i="19"/>
  <c r="H193" i="19"/>
  <c r="QJ8" i="19"/>
  <c r="H244" i="19"/>
  <c r="QF8" i="19"/>
  <c r="H240" i="19"/>
  <c r="QB8" i="19"/>
  <c r="H236" i="19"/>
  <c r="PX8" i="19"/>
  <c r="H232" i="19"/>
  <c r="PT8" i="19"/>
  <c r="H228" i="19"/>
  <c r="PP8" i="19"/>
  <c r="H224" i="19"/>
  <c r="IU8" i="19"/>
  <c r="H212" i="19"/>
  <c r="IQ8" i="19"/>
  <c r="H208" i="19"/>
  <c r="IM8" i="19"/>
  <c r="H204" i="19"/>
  <c r="II8" i="19"/>
  <c r="H200" i="19"/>
  <c r="IE8" i="19"/>
  <c r="H196" i="19"/>
  <c r="IA8" i="19"/>
  <c r="H192" i="19"/>
  <c r="QI8" i="19"/>
  <c r="H243" i="19"/>
  <c r="QE8" i="19"/>
  <c r="H239" i="19"/>
  <c r="QA8" i="19"/>
  <c r="H235" i="19"/>
  <c r="PW8" i="19"/>
  <c r="H231" i="19"/>
  <c r="PS8" i="19"/>
  <c r="H227" i="19"/>
  <c r="RE8" i="19"/>
  <c r="D23" i="19"/>
  <c r="D35" i="19"/>
  <c r="D32" i="19"/>
  <c r="D36" i="19"/>
  <c r="RW8" i="19"/>
  <c r="L12" i="6"/>
  <c r="AW6" i="19"/>
  <c r="C36" i="19"/>
  <c r="C32" i="19"/>
  <c r="RQ8" i="19"/>
  <c r="QS8" i="19"/>
  <c r="B23" i="19"/>
  <c r="B35" i="19"/>
  <c r="QY8" i="19"/>
  <c r="C35" i="19"/>
  <c r="C23" i="19"/>
  <c r="B32" i="19"/>
  <c r="RK8" i="19"/>
  <c r="G19" i="1"/>
  <c r="G20" i="1"/>
  <c r="G21" i="1"/>
  <c r="G16" i="1"/>
  <c r="G17" i="1"/>
  <c r="G18" i="1"/>
  <c r="G22" i="1"/>
  <c r="G23" i="1"/>
  <c r="G15" i="1"/>
  <c r="FV8" i="19"/>
  <c r="ET8" i="19"/>
  <c r="DR8" i="19"/>
  <c r="FU8" i="19"/>
  <c r="ES8" i="19"/>
  <c r="DQ8" i="19"/>
  <c r="CO8" i="19"/>
  <c r="FT8" i="19"/>
  <c r="ER8" i="19"/>
  <c r="DP8" i="19"/>
  <c r="CN8" i="19"/>
  <c r="FS8" i="19"/>
  <c r="EQ8" i="19"/>
  <c r="DO8" i="19"/>
  <c r="CM8" i="19"/>
  <c r="FR8" i="19"/>
  <c r="EP8" i="19"/>
  <c r="DN8" i="19"/>
  <c r="CL8" i="19"/>
  <c r="BN8" i="19"/>
  <c r="BM8" i="19"/>
  <c r="BL8" i="19"/>
  <c r="BK8" i="19"/>
  <c r="BJ8" i="19"/>
  <c r="M12" i="6" l="1"/>
  <c r="BA6" i="19"/>
  <c r="D31" i="6"/>
  <c r="C45" i="6"/>
  <c r="G45" i="6"/>
  <c r="F45" i="6"/>
  <c r="E45" i="6"/>
  <c r="D45" i="6"/>
  <c r="C31" i="6"/>
  <c r="G31" i="6"/>
  <c r="E31" i="6"/>
  <c r="F31" i="6"/>
  <c r="PK8" i="19" l="1"/>
  <c r="H219" i="19"/>
  <c r="HW8" i="19"/>
  <c r="H188" i="19"/>
  <c r="HY8" i="19"/>
  <c r="H190" i="19"/>
  <c r="PN8" i="19"/>
  <c r="H222" i="19"/>
  <c r="PL8" i="19"/>
  <c r="H220" i="19"/>
  <c r="HX8" i="19"/>
  <c r="H189" i="19"/>
  <c r="PM8" i="19"/>
  <c r="H221" i="19"/>
  <c r="HZ8" i="19"/>
  <c r="H191" i="19"/>
  <c r="HV8" i="19"/>
  <c r="H187" i="19"/>
  <c r="PO8" i="19"/>
  <c r="H223" i="19"/>
  <c r="C24" i="6"/>
  <c r="BE6" i="19"/>
  <c r="H215" i="19" l="1"/>
  <c r="H247" i="19"/>
  <c r="D24" i="6"/>
  <c r="E24" i="6" s="1"/>
  <c r="F24" i="6" s="1"/>
  <c r="G24" i="6" s="1"/>
  <c r="H24" i="6" s="1"/>
  <c r="I24" i="6" s="1"/>
  <c r="J24" i="6" s="1"/>
  <c r="K24" i="6" s="1"/>
  <c r="L24" i="6" s="1"/>
  <c r="M24" i="6" s="1"/>
  <c r="N24" i="6" s="1"/>
  <c r="O24" i="6" s="1"/>
  <c r="P24" i="6" s="1"/>
  <c r="Q24" i="6" s="1"/>
  <c r="R24" i="6" s="1"/>
  <c r="S24" i="6" s="1"/>
  <c r="T24" i="6" s="1"/>
  <c r="U24" i="6" s="1"/>
  <c r="V24" i="6" s="1"/>
  <c r="W24" i="6" s="1"/>
  <c r="X24" i="6" s="1"/>
  <c r="Y24" i="6" s="1"/>
  <c r="Z24" i="6" s="1"/>
  <c r="AA24" i="6" s="1"/>
  <c r="AB24" i="6" s="1"/>
  <c r="AC24" i="6" s="1"/>
  <c r="AD24" i="6" s="1"/>
  <c r="C38" i="6" s="1"/>
  <c r="D38" i="6" s="1"/>
  <c r="E38" i="6" s="1"/>
  <c r="F38" i="6" s="1"/>
  <c r="G38" i="6" s="1"/>
  <c r="H38" i="6" s="1"/>
  <c r="I38" i="6" s="1"/>
  <c r="J38" i="6" s="1"/>
  <c r="K38" i="6" s="1"/>
  <c r="L38" i="6" s="1"/>
  <c r="M38" i="6" s="1"/>
  <c r="N38" i="6" s="1"/>
  <c r="O38" i="6" s="1"/>
  <c r="P38" i="6" s="1"/>
  <c r="Q38" i="6" s="1"/>
  <c r="R38" i="6" s="1"/>
  <c r="S38" i="6" s="1"/>
  <c r="T38" i="6" s="1"/>
  <c r="U38" i="6" s="1"/>
  <c r="V38" i="6" s="1"/>
  <c r="W38" i="6" s="1"/>
  <c r="X38" i="6" s="1"/>
  <c r="Y38" i="6" s="1"/>
  <c r="Z38" i="6" s="1"/>
  <c r="AA38" i="6" s="1"/>
  <c r="AB38" i="6" s="1"/>
  <c r="AC38" i="6" s="1"/>
  <c r="AD38" i="6" s="1"/>
  <c r="C51" i="6" s="1"/>
  <c r="BJ6" i="19"/>
  <c r="BK6" i="19" s="1"/>
  <c r="BL6" i="19" s="1"/>
  <c r="BM6" i="19" s="1"/>
  <c r="BN6" i="19" s="1"/>
  <c r="BO6" i="19" s="1"/>
  <c r="BP6" i="19" s="1"/>
  <c r="BQ6" i="19" s="1"/>
  <c r="BR6" i="19" s="1"/>
  <c r="BS6" i="19" s="1"/>
  <c r="BT6" i="19" s="1"/>
  <c r="BU6" i="19" s="1"/>
  <c r="BV6" i="19" s="1"/>
  <c r="BW6" i="19" s="1"/>
  <c r="BX6" i="19" s="1"/>
  <c r="BY6" i="19" s="1"/>
  <c r="BZ6" i="19" s="1"/>
  <c r="CA6" i="19" s="1"/>
  <c r="CB6" i="19" s="1"/>
  <c r="CC6" i="19" s="1"/>
  <c r="CD6" i="19" s="1"/>
  <c r="CE6" i="19" s="1"/>
  <c r="CF6" i="19" s="1"/>
  <c r="CG6" i="19" s="1"/>
  <c r="CH6" i="19" s="1"/>
  <c r="CI6" i="19" s="1"/>
  <c r="CJ6" i="19" s="1"/>
  <c r="CK6" i="19" s="1"/>
  <c r="D51" i="6" l="1"/>
  <c r="E51" i="6" s="1"/>
  <c r="F51" i="6" s="1"/>
  <c r="G51" i="6" s="1"/>
  <c r="H51" i="6" s="1"/>
  <c r="O51" i="6" s="1"/>
  <c r="QN6" i="19"/>
  <c r="QT6" i="19" s="1"/>
  <c r="QZ6" i="19" s="1"/>
  <c r="RF6" i="19" s="1"/>
  <c r="RL6" i="19" s="1"/>
  <c r="RR6" i="19" s="1"/>
  <c r="P51" i="6" l="1"/>
  <c r="Q51" i="6" s="1"/>
  <c r="B63" i="6" s="1"/>
  <c r="I63" i="6" s="1"/>
  <c r="M63" i="6" s="1"/>
  <c r="O63" i="6" s="1"/>
  <c r="V63" i="6" s="1"/>
  <c r="Y63" i="6" s="1"/>
  <c r="AA63" i="6" s="1"/>
  <c r="AC63" i="6" s="1"/>
  <c r="RY6" i="19"/>
  <c r="SC6" i="19" s="1"/>
  <c r="SG6" i="19" s="1"/>
  <c r="B93" i="6" l="1"/>
  <c r="H93" i="6" s="1"/>
  <c r="L93" i="6" s="1"/>
  <c r="U93" i="6" s="1"/>
  <c r="AB93" i="6" s="1"/>
  <c r="C12" i="10" s="1"/>
  <c r="D12" i="10" l="1"/>
  <c r="E12" i="10" s="1"/>
  <c r="F12" i="10" s="1"/>
  <c r="G12" i="10" s="1"/>
  <c r="H12" i="10" s="1"/>
  <c r="I12" i="10" s="1"/>
  <c r="J12" i="10" s="1"/>
  <c r="K12" i="10" s="1"/>
  <c r="L12" i="10" s="1"/>
  <c r="M12" i="10" s="1"/>
  <c r="N12" i="10" s="1"/>
  <c r="C21" i="10" s="1"/>
  <c r="D21" i="10" s="1"/>
  <c r="E21" i="10" s="1"/>
  <c r="F21" i="10" s="1"/>
  <c r="G21" i="10" s="1"/>
  <c r="H21" i="10" s="1"/>
  <c r="I21" i="10" s="1"/>
  <c r="J21" i="10" s="1"/>
  <c r="K21" i="10" s="1"/>
  <c r="L21" i="10" s="1"/>
  <c r="M21" i="10" s="1"/>
  <c r="N21" i="10" s="1"/>
  <c r="C29" i="10" s="1"/>
  <c r="D29" i="10" s="1"/>
  <c r="E29" i="10" s="1"/>
  <c r="I29" i="10" s="1"/>
  <c r="J29" i="10" s="1"/>
  <c r="K29" i="10" s="1"/>
  <c r="C37" i="10" s="1"/>
  <c r="D37" i="10" s="1"/>
  <c r="E37" i="10" s="1"/>
  <c r="F37" i="10" s="1"/>
  <c r="G37" i="10" s="1"/>
  <c r="H37" i="10" s="1"/>
  <c r="I37" i="10" s="1"/>
  <c r="J37" i="10" s="1"/>
  <c r="K37" i="10" s="1"/>
  <c r="L37" i="10" s="1"/>
  <c r="M37" i="10" s="1"/>
  <c r="N37" i="10" s="1"/>
  <c r="C46" i="10" s="1"/>
  <c r="D46" i="10" s="1"/>
  <c r="E46" i="10" s="1"/>
  <c r="F46" i="10" s="1"/>
  <c r="G46" i="10" s="1"/>
  <c r="H46" i="10" s="1"/>
  <c r="I46" i="10" s="1"/>
  <c r="J46" i="10" s="1"/>
  <c r="K46" i="10" s="1"/>
  <c r="L46" i="10" s="1"/>
  <c r="M46" i="10" s="1"/>
  <c r="N46" i="10" s="1"/>
  <c r="D53" i="10" s="1"/>
  <c r="SL6" i="19"/>
  <c r="SO6" i="19" s="1"/>
  <c r="SR6" i="19" s="1"/>
  <c r="SU6" i="19" s="1"/>
  <c r="SX6" i="19" s="1"/>
  <c r="TA6" i="19" s="1"/>
  <c r="TD6" i="19" s="1"/>
  <c r="TG6" i="19" s="1"/>
  <c r="TJ6" i="19" s="1"/>
  <c r="TM6" i="19" s="1"/>
  <c r="TP6" i="19" s="1"/>
  <c r="TS6" i="19" s="1"/>
  <c r="TW6" i="19" s="1"/>
  <c r="TZ6" i="19" s="1"/>
  <c r="UC6" i="19" s="1"/>
  <c r="UF6" i="19" s="1"/>
  <c r="UI6" i="19" s="1"/>
  <c r="UL6" i="19" s="1"/>
  <c r="UO6" i="19" s="1"/>
  <c r="UR6" i="19" s="1"/>
  <c r="UU6" i="19" s="1"/>
  <c r="UX6" i="19" s="1"/>
  <c r="VA6" i="19" s="1"/>
  <c r="VD6" i="19" s="1"/>
  <c r="VH6" i="19" s="1"/>
  <c r="VJ6" i="19" s="1"/>
  <c r="VL6" i="19" s="1"/>
  <c r="VO6" i="19" s="1"/>
  <c r="VQ6" i="19" s="1"/>
  <c r="VS6" i="19" s="1"/>
  <c r="VV6" i="19" s="1"/>
  <c r="VY6" i="19" s="1"/>
  <c r="WB6" i="19" s="1"/>
  <c r="WE6" i="19" s="1"/>
  <c r="WH6" i="19" s="1"/>
  <c r="WK6" i="19" s="1"/>
  <c r="WN6" i="19" s="1"/>
  <c r="WQ6" i="19" s="1"/>
  <c r="WT6" i="19" s="1"/>
  <c r="WW6" i="19" s="1"/>
  <c r="WZ6" i="19" s="1"/>
  <c r="XC6" i="19" s="1"/>
  <c r="XG6" i="19" l="1"/>
  <c r="XI6" i="19" s="1"/>
  <c r="XK6" i="19" s="1"/>
  <c r="XM6" i="19" s="1"/>
  <c r="XO6" i="19" s="1"/>
  <c r="XQ6" i="19" s="1"/>
  <c r="XS6" i="19" s="1"/>
  <c r="XU6" i="19" s="1"/>
  <c r="XW6" i="19" s="1"/>
  <c r="XY6" i="19" s="1"/>
  <c r="YA6" i="19" s="1"/>
  <c r="YC6" i="19" s="1"/>
  <c r="E53" i="10"/>
  <c r="B62" i="10" s="1"/>
  <c r="YF6" i="19"/>
  <c r="YK6" i="19" s="1"/>
  <c r="YP6" i="19" s="1"/>
  <c r="YU6" i="19" s="1"/>
  <c r="YZ6" i="19" s="1"/>
  <c r="ZE6" i="19" s="1"/>
</calcChain>
</file>

<file path=xl/sharedStrings.xml><?xml version="1.0" encoding="utf-8"?>
<sst xmlns="http://schemas.openxmlformats.org/spreadsheetml/2006/main" count="3404" uniqueCount="1069">
  <si>
    <t>№</t>
  </si>
  <si>
    <t>Наименование показателей</t>
  </si>
  <si>
    <t>Количество КДУ (юридических лиц) для МО</t>
  </si>
  <si>
    <t>Количество филиалов/отделов/структурных подразделений КДУ для МО</t>
  </si>
  <si>
    <t>№ п/п</t>
  </si>
  <si>
    <t>Должность руководителя</t>
  </si>
  <si>
    <t>Адрес (фактический/почтовый)</t>
  </si>
  <si>
    <t>Электронная почта</t>
  </si>
  <si>
    <t xml:space="preserve"> </t>
  </si>
  <si>
    <t>Головная организация  (юридическое лицо)</t>
  </si>
  <si>
    <t>ФИО руководителя (полностью)</t>
  </si>
  <si>
    <t>Адрес КДУ (юридический)</t>
  </si>
  <si>
    <t>Наименование КДУ</t>
  </si>
  <si>
    <t>Населенный пункт</t>
  </si>
  <si>
    <t>Название программы финансирования</t>
  </si>
  <si>
    <t>Сумма средств (в тыс. ₽)</t>
  </si>
  <si>
    <t>Источник финансирования</t>
  </si>
  <si>
    <t>МТБ</t>
  </si>
  <si>
    <t>федеральные</t>
  </si>
  <si>
    <t>краевые</t>
  </si>
  <si>
    <t xml:space="preserve">местный бюджет </t>
  </si>
  <si>
    <t>другое</t>
  </si>
  <si>
    <t xml:space="preserve">Введены в эксплуатацию новые объекты  (Дома культуры, площади и площадки для проведения мероприятий, вошедшие в ведение КДУ МО) </t>
  </si>
  <si>
    <t>Наименование требуемых видов ремонтно-строительных работ</t>
  </si>
  <si>
    <t>Цель указанных видов работ</t>
  </si>
  <si>
    <t>Наименование оборудования</t>
  </si>
  <si>
    <t>год</t>
  </si>
  <si>
    <t>все листы</t>
  </si>
  <si>
    <t>Ист_финанс</t>
  </si>
  <si>
    <t>ИТОГО:</t>
  </si>
  <si>
    <t>Есть ли техническая возможность участвовать в видеоконференциях</t>
  </si>
  <si>
    <t>Рабочий телефон (в формате 8(код региона)00-00-00</t>
  </si>
  <si>
    <t>Адрес сайта/электронной страницы</t>
  </si>
  <si>
    <t>да</t>
  </si>
  <si>
    <t>нет</t>
  </si>
  <si>
    <t>вар_ответов</t>
  </si>
  <si>
    <t>Должность руководителя (согласно штатному расписанию)</t>
  </si>
  <si>
    <t>…</t>
  </si>
  <si>
    <t>Произведены работы (капитальный ремонт/ реконструкция/ строительство)</t>
  </si>
  <si>
    <t>студии эстрадного пения</t>
  </si>
  <si>
    <t>народного танца</t>
  </si>
  <si>
    <t>класичесского танца</t>
  </si>
  <si>
    <t>современного танца</t>
  </si>
  <si>
    <t>академические</t>
  </si>
  <si>
    <t>народные</t>
  </si>
  <si>
    <t>драматические</t>
  </si>
  <si>
    <t>театры кукол</t>
  </si>
  <si>
    <t>музыкальные</t>
  </si>
  <si>
    <t>театры эстрады</t>
  </si>
  <si>
    <t>духовых инструментов</t>
  </si>
  <si>
    <t>джазовые и эстрадные</t>
  </si>
  <si>
    <t>симфонические</t>
  </si>
  <si>
    <t>народных инструментов</t>
  </si>
  <si>
    <t>камерные</t>
  </si>
  <si>
    <t>ХОРЫ</t>
  </si>
  <si>
    <t>АНСАМБЛИ</t>
  </si>
  <si>
    <t>ВОКАЛЬНЫЕ</t>
  </si>
  <si>
    <t>ХОРЕОГРАФИЧЕСКИЕ</t>
  </si>
  <si>
    <t>бального и эстрадно-спортивного танца</t>
  </si>
  <si>
    <t>ИНСТРУМЕНТАЛЬНЫЕ</t>
  </si>
  <si>
    <t>ОРКЕСТРЫ</t>
  </si>
  <si>
    <t>ТЕАТРАЛЬНЫЕ</t>
  </si>
  <si>
    <t>фольклорные</t>
  </si>
  <si>
    <t>изобразительного искусства</t>
  </si>
  <si>
    <t>декоративно-прикладного искусства</t>
  </si>
  <si>
    <t>кино-фото-видео-любителей</t>
  </si>
  <si>
    <t>циркового искусства</t>
  </si>
  <si>
    <t>прочие</t>
  </si>
  <si>
    <t>ДРУГИЕ</t>
  </si>
  <si>
    <t>до 14 лет</t>
  </si>
  <si>
    <t>14-35 лет</t>
  </si>
  <si>
    <t>35-59 лет</t>
  </si>
  <si>
    <t>свыше 60 лет</t>
  </si>
  <si>
    <t xml:space="preserve">смешанный </t>
  </si>
  <si>
    <t>народных иструментов</t>
  </si>
  <si>
    <t>Кол-во участников</t>
  </si>
  <si>
    <t>Возрастная категория участников</t>
  </si>
  <si>
    <t>Наименование листа</t>
  </si>
  <si>
    <t>КЛУБ_ФОРМ</t>
  </si>
  <si>
    <t>возр_кат</t>
  </si>
  <si>
    <t>инклюзивные</t>
  </si>
  <si>
    <t>самодеятельного народного творчества</t>
  </si>
  <si>
    <t>технического творчества</t>
  </si>
  <si>
    <t>спортивные</t>
  </si>
  <si>
    <t>тип КФорм</t>
  </si>
  <si>
    <t>хореография, народный танец</t>
  </si>
  <si>
    <t>хореография, современный танец</t>
  </si>
  <si>
    <t>хореография, бальный и эстрадно-спортивный танец</t>
  </si>
  <si>
    <t>вокал, хор академический</t>
  </si>
  <si>
    <t>вокал, хор народный</t>
  </si>
  <si>
    <t>вокал, ансамбль академический</t>
  </si>
  <si>
    <t>вокал, ансамбль народный</t>
  </si>
  <si>
    <t>вокал, студия эстрадного пения</t>
  </si>
  <si>
    <t>инструментальный, оркестр духовых инструментов</t>
  </si>
  <si>
    <t>инструментальный, оркестр симфонический</t>
  </si>
  <si>
    <t>инструментальный, ансамбль народных инструментов</t>
  </si>
  <si>
    <t>инструментальный, ансамбль духовых инструментов</t>
  </si>
  <si>
    <t>инструментальный, ансамбли джазовые и эстрадные</t>
  </si>
  <si>
    <t>инструментальный, оркестры джазовые и эстрадные</t>
  </si>
  <si>
    <t>инструментальный, ансамбли камерные</t>
  </si>
  <si>
    <t>театр моды</t>
  </si>
  <si>
    <t>жанр</t>
  </si>
  <si>
    <t>любительские объединения и клубы по интересам</t>
  </si>
  <si>
    <t>Жанр народного творчества (только для формирований самодеятельного народного творчества)</t>
  </si>
  <si>
    <t>Кол-во участников (чел.)</t>
  </si>
  <si>
    <t>Муниципальный</t>
  </si>
  <si>
    <t>Краевой</t>
  </si>
  <si>
    <t>Всероссийский</t>
  </si>
  <si>
    <t>Международный</t>
  </si>
  <si>
    <t>гранты</t>
  </si>
  <si>
    <t>Конкурсы</t>
  </si>
  <si>
    <t>Гастроли</t>
  </si>
  <si>
    <t>Региональный</t>
  </si>
  <si>
    <t>Звание "НАРОДНЫЙ"</t>
  </si>
  <si>
    <t>Контактный телефон руководителя в формате: 8(код региона)00-00-00</t>
  </si>
  <si>
    <t>Формирования</t>
  </si>
  <si>
    <t>Уровень</t>
  </si>
  <si>
    <t>Полное название коллектива</t>
  </si>
  <si>
    <t>Полное название мероприятия</t>
  </si>
  <si>
    <t>Место проведения мероприятия</t>
  </si>
  <si>
    <t>Награды</t>
  </si>
  <si>
    <t>Поддержка мероприятия (отметьте «1» в соответствующей ячейке, если поддерживается)</t>
  </si>
  <si>
    <t>Министерство культуры Пермского края</t>
  </si>
  <si>
    <t>Министерство культуры РФ//ФГБУК «ГРДНТ»</t>
  </si>
  <si>
    <t>ПДНТ «Губерния»</t>
  </si>
  <si>
    <t>Год</t>
  </si>
  <si>
    <t>Кол-во мероприятий</t>
  </si>
  <si>
    <t>Кол-во зрителей</t>
  </si>
  <si>
    <t>Дети (до 14 лет)</t>
  </si>
  <si>
    <t>Молодой возраст (14-35 лет)</t>
  </si>
  <si>
    <t>Старший возраст (старше 60 лет)</t>
  </si>
  <si>
    <t xml:space="preserve">Многодетные семьи </t>
  </si>
  <si>
    <t>Патронатные, приемные семьи, опекаемые</t>
  </si>
  <si>
    <t xml:space="preserve">Семьи, находящиеся в СОП (социально-опасном положении) </t>
  </si>
  <si>
    <t>Название органа управления культуры (действительное, полное)</t>
  </si>
  <si>
    <t>Рабочий телефон (в формате 8(код региона)00-00-00)</t>
  </si>
  <si>
    <t>Количество сотрудников, прошедших обучение</t>
  </si>
  <si>
    <t>Название учебной программы</t>
  </si>
  <si>
    <t>Количество часов программы</t>
  </si>
  <si>
    <t>НАУЧ_МЕТОД</t>
  </si>
  <si>
    <t>программы</t>
  </si>
  <si>
    <t>до 72 часов</t>
  </si>
  <si>
    <t>свыше 72 часов</t>
  </si>
  <si>
    <t>Гранты</t>
  </si>
  <si>
    <t>Населенный пункт, куда гастролировал коллектив</t>
  </si>
  <si>
    <t>Сроки гастролей (укажите месяц)</t>
  </si>
  <si>
    <t>Полное название мероприятия/программы гастролей</t>
  </si>
  <si>
    <t>ФИО руководителя (Фамилия И.О.)</t>
  </si>
  <si>
    <t>Название мероприятия</t>
  </si>
  <si>
    <t>Статус мероприятия</t>
  </si>
  <si>
    <t>Краткое описание мероприятия</t>
  </si>
  <si>
    <t>Полное название проекта</t>
  </si>
  <si>
    <t>Организатор проекта</t>
  </si>
  <si>
    <t>ПДНТ</t>
  </si>
  <si>
    <t>Название мероприятия по проекту</t>
  </si>
  <si>
    <t>народный</t>
  </si>
  <si>
    <t>Населенный пункт, где проходило обучение (город,  поселок и прочее)</t>
  </si>
  <si>
    <t>Организатор обучения (наименование организации)</t>
  </si>
  <si>
    <t>Форма обучения</t>
  </si>
  <si>
    <t>КУЛЬТ_МАС_МЕР</t>
  </si>
  <si>
    <t>открытая площадка, улица</t>
  </si>
  <si>
    <t>место_провед</t>
  </si>
  <si>
    <t>помещение партнера/заказчика</t>
  </si>
  <si>
    <t>помещение КДУ</t>
  </si>
  <si>
    <t>выездное мероприятие</t>
  </si>
  <si>
    <t>статус</t>
  </si>
  <si>
    <t>краевой</t>
  </si>
  <si>
    <t>региональный</t>
  </si>
  <si>
    <t>муниципальный</t>
  </si>
  <si>
    <t>всероссийский</t>
  </si>
  <si>
    <t>международный</t>
  </si>
  <si>
    <t>Направленность мероприятия</t>
  </si>
  <si>
    <t>популяризации семейного благополучия</t>
  </si>
  <si>
    <t>патриотическое воспитание</t>
  </si>
  <si>
    <t>мероприятия по работе с лицами с ОВЗ</t>
  </si>
  <si>
    <t>мероприятия по работе с пожилым населением</t>
  </si>
  <si>
    <t>мероприятия по работе с детьми</t>
  </si>
  <si>
    <t>мероприятия по работе с молодежью</t>
  </si>
  <si>
    <t>направ_мер</t>
  </si>
  <si>
    <t xml:space="preserve">Категории волонтеров (перечислите/укажите основные категории -возраст и/или студенты, участники клубных формирований и пр.) </t>
  </si>
  <si>
    <t>Кол-во зрителей (чел.)</t>
  </si>
  <si>
    <t>проекты</t>
  </si>
  <si>
    <t>иной</t>
  </si>
  <si>
    <t>ПРОЕКТЫ</t>
  </si>
  <si>
    <t>частный</t>
  </si>
  <si>
    <t>государственный</t>
  </si>
  <si>
    <t>корпоративный</t>
  </si>
  <si>
    <t>посреднический</t>
  </si>
  <si>
    <t>Статус проекта</t>
  </si>
  <si>
    <t>фин_ресурс</t>
  </si>
  <si>
    <t>собственные средства</t>
  </si>
  <si>
    <t>Сумма привлеченных средств (в тыс. ₽)</t>
  </si>
  <si>
    <t>поддержка</t>
  </si>
  <si>
    <t>полностью поддержан</t>
  </si>
  <si>
    <t>частично поддержан</t>
  </si>
  <si>
    <t>не поддержан</t>
  </si>
  <si>
    <t>Тема/программа обучения</t>
  </si>
  <si>
    <t>Количество сотрудников, которых хотелось бы обучить (чел.)</t>
  </si>
  <si>
    <t>очная</t>
  </si>
  <si>
    <t>заочная</t>
  </si>
  <si>
    <t>форма_обуч</t>
  </si>
  <si>
    <t>сертификат</t>
  </si>
  <si>
    <t>свидетельство</t>
  </si>
  <si>
    <t>удостоверение</t>
  </si>
  <si>
    <t>диплом</t>
  </si>
  <si>
    <t>док_обуч</t>
  </si>
  <si>
    <t>Место проведения</t>
  </si>
  <si>
    <t>Ответственная организация/учреждение</t>
  </si>
  <si>
    <t>Наименование учреждения</t>
  </si>
  <si>
    <t>Должность</t>
  </si>
  <si>
    <t>КОНТАКТЫ</t>
  </si>
  <si>
    <t>работа с инвалидами и лицами с ОВЗ</t>
  </si>
  <si>
    <t>работа по организации мероприятий патриотической направленности</t>
  </si>
  <si>
    <t>работа в сфере национальной политики</t>
  </si>
  <si>
    <t>работа с семьей</t>
  </si>
  <si>
    <t>методическая работа</t>
  </si>
  <si>
    <t>информационно-рекламная деятельность мероприятий</t>
  </si>
  <si>
    <t>напр_деят</t>
  </si>
  <si>
    <t>Контактный телефон в формате: 8(код региона)00-00-00 и/или сотовый с разрешения сотрудника</t>
  </si>
  <si>
    <t>КОНТАКТНЫЕ ДАННЫЕ ЛИЦ, ОТВЕТСТВЕННЫХ ЗА РАБОТУ ПО ОТДЕЛЬНЫМ НАПРАВЛЕНИЯМ</t>
  </si>
  <si>
    <t>Количество мероприятий</t>
  </si>
  <si>
    <t>Количество зрителей</t>
  </si>
  <si>
    <t>Количество участников</t>
  </si>
  <si>
    <t>ФИО руководителя коллектива</t>
  </si>
  <si>
    <t>Таблица 5.2. Информация о национальных объединениях/обществах в МО, казачьих объединениях/обществах/коллективах</t>
  </si>
  <si>
    <t>Верещагинский городской округ</t>
  </si>
  <si>
    <t>Горнозаводский городской округ</t>
  </si>
  <si>
    <t>Гремячинский городской округ</t>
  </si>
  <si>
    <t>Добрянский городской округ</t>
  </si>
  <si>
    <t>Ильинский городской округ</t>
  </si>
  <si>
    <t>Красновишерский городской округ</t>
  </si>
  <si>
    <t>Краснокамский городской округ</t>
  </si>
  <si>
    <t>Лысьвенский городской округ</t>
  </si>
  <si>
    <t>Нытвенский городской округ</t>
  </si>
  <si>
    <t>Октябрьский городской округ</t>
  </si>
  <si>
    <t>Осинский городской округ</t>
  </si>
  <si>
    <t>Оханский городской округ</t>
  </si>
  <si>
    <t>Очерский городской округ</t>
  </si>
  <si>
    <t>Соликамский городской округ</t>
  </si>
  <si>
    <t>Суксунский городской округ</t>
  </si>
  <si>
    <t>Чайковский городской округ</t>
  </si>
  <si>
    <t>Чердынский городской округ</t>
  </si>
  <si>
    <t>Чернушинский городской округ</t>
  </si>
  <si>
    <t>Чусовской городской округ</t>
  </si>
  <si>
    <t>Александровский муниципальный округ</t>
  </si>
  <si>
    <t>Березовский муниципальный округ</t>
  </si>
  <si>
    <t>Гайнский муниципальный округ</t>
  </si>
  <si>
    <t>Косинский муниципальный округ</t>
  </si>
  <si>
    <t>Кочевский муниципальный округ</t>
  </si>
  <si>
    <t>Кудымкарский муниципальный округ</t>
  </si>
  <si>
    <t>Ординский муниципальный округ</t>
  </si>
  <si>
    <t>Уинский муниципальный округ</t>
  </si>
  <si>
    <t>Юрлинский муниципальный округ</t>
  </si>
  <si>
    <t>Юсьвинский муниципальный округ</t>
  </si>
  <si>
    <t>Бардымский муниципальный район</t>
  </si>
  <si>
    <t>Большесосновский муниципальный район</t>
  </si>
  <si>
    <t>Еловский муниципальный район</t>
  </si>
  <si>
    <t>Карагайский муниципальный район</t>
  </si>
  <si>
    <t>Кишертский муниципальный район</t>
  </si>
  <si>
    <t>Куединский муниципальный район</t>
  </si>
  <si>
    <t>Кунгурский муниципальный район</t>
  </si>
  <si>
    <t>Пермский муниципальный район</t>
  </si>
  <si>
    <t>Сивинский муниципальный район</t>
  </si>
  <si>
    <t>Частинский муниципальный район</t>
  </si>
  <si>
    <t>МО</t>
  </si>
  <si>
    <t>ФИО мастера (полностью)</t>
  </si>
  <si>
    <t>Вид промысла мастера</t>
  </si>
  <si>
    <t>Населенный пункт проживания мастера</t>
  </si>
  <si>
    <t>E-mail мастера</t>
  </si>
  <si>
    <t>НАЦ_ПОЛИТИКА</t>
  </si>
  <si>
    <t>традиционные для ПК</t>
  </si>
  <si>
    <t>нетрадиционные для ПК</t>
  </si>
  <si>
    <t>декоративно-художественное творчество</t>
  </si>
  <si>
    <t>самодеятельные художники</t>
  </si>
  <si>
    <t>Категория промыслов</t>
  </si>
  <si>
    <t>КАТ_ПРОМЫС</t>
  </si>
  <si>
    <t>Таблица 5.4. Информация о мастерах народных промыслов</t>
  </si>
  <si>
    <t>Код КДУ (АИС)</t>
  </si>
  <si>
    <t>Таблица 1.1. Общие сведения об учреждениях культурно-досугового типа МО</t>
  </si>
  <si>
    <t>Таблица 1.2. Органы управления культуры в МО</t>
  </si>
  <si>
    <t>Кол-во коллективов</t>
  </si>
  <si>
    <t>Таблица 3.1. Количество формирований по категориям, и участников в них</t>
  </si>
  <si>
    <t>Таблица 4.2. Количество информационно-просветительских мероприятий по возрастным категориям</t>
  </si>
  <si>
    <t>Таблица 4.5. Мероприятия, целевой аудиторией которых, являются различные категории семей</t>
  </si>
  <si>
    <t>Таблица 4.4. Волонтеры, привлекаемые КДУ к проведению мероприятий</t>
  </si>
  <si>
    <t>Таблица 4.6. Мероприятия с инвалидами, лицами с ОВЗ, организованные КДУ</t>
  </si>
  <si>
    <t>Таблица 4.3. Выставочная деятельность</t>
  </si>
  <si>
    <t>Таблица 4.1. Количество культурно-досуговых мероприятий по возрастным категориям</t>
  </si>
  <si>
    <t>6. НАУЧНО-МЕТОДИЧЕСКАЯ ДЕЯТЕЛЬНОСТЬ</t>
  </si>
  <si>
    <t>5. МЕРОПРИЯТИЯ В СФЕРЕ НАЦИОНАЛЬНОЙ ПОЛИТИКИ</t>
  </si>
  <si>
    <t>Контактный телефон нац. объединения в формате: 8(код региона)00-00-00</t>
  </si>
  <si>
    <t>Контактный телефон мастера 8(код региона)00-00-00</t>
  </si>
  <si>
    <t>Таблица 6.3. Сведения о потребностях в обучении сотрудников</t>
  </si>
  <si>
    <t>Таблица 7.1 Информация о проектной деятельности, в которой принимали участие КДУ</t>
  </si>
  <si>
    <t>Таблица 7.1. Информация о проектной деятельности, в которой принимали участие КДУ</t>
  </si>
  <si>
    <t>Проект поддержан/частично поддержан /не поддержан</t>
  </si>
  <si>
    <t>Кол-во получателей услуги (чел.)</t>
  </si>
  <si>
    <t>Направление деятельности (выберите из выпадающего списка)</t>
  </si>
  <si>
    <t>ФИО сотрудника (полностью)</t>
  </si>
  <si>
    <t>Юридический адрес информационного партнера</t>
  </si>
  <si>
    <t>Формат взаимодействия (платно, бесплатно, взаимозачет, иное)</t>
  </si>
  <si>
    <t>Виды взаимодействия перечислите через "," (статья, телепередача, объявление, бегущая строка, афиши и прочее)</t>
  </si>
  <si>
    <t>Название медиа-партнера</t>
  </si>
  <si>
    <t>ИНФ-РЕКЛ</t>
  </si>
  <si>
    <t>медиа_партнеры</t>
  </si>
  <si>
    <t>местные</t>
  </si>
  <si>
    <t>районные</t>
  </si>
  <si>
    <t>городские</t>
  </si>
  <si>
    <t xml:space="preserve">Категория партнера </t>
  </si>
  <si>
    <t>Частота взаимодействия (кол-во мероприятий, по поводу которых складывались взаимодействия за отчетный год)</t>
  </si>
  <si>
    <t xml:space="preserve">Наименование организации-партнера, его местонахождение </t>
  </si>
  <si>
    <t>Направление деятельности организации партнера (образовательные, учреждения культуры, коммерческие, иное - напишите)</t>
  </si>
  <si>
    <t>Категория партнера по виду деятельности (телевидение, радио, печатные периодические издания, рекламное агентство, типография, иное)</t>
  </si>
  <si>
    <t>Примеры мероприятий</t>
  </si>
  <si>
    <t>8. ВЫСТРАИВАНИЕ ПАРТНЕРСКИХ ОТНОШЕНИЙ</t>
  </si>
  <si>
    <t>ПЛАН ОСНОВНЫХ (КРУПНЫХ) МЕРОПРИЯТИЙ на 2021 год</t>
  </si>
  <si>
    <t xml:space="preserve">Таблица 8.1. Сведения об организациях различного уровня и направленности, с которыми у КДУ МО сложились партнерские отношения в 2020 году </t>
  </si>
  <si>
    <t>Таблица 8.2. Сведения о медиа-партнерах, которые анонсируют и освещают мероприятия культурно-досуговых учреждений МО, и способах взаимодействия с ними</t>
  </si>
  <si>
    <t>НАВИГАЦИЯ</t>
  </si>
  <si>
    <t>СТРУКТУРА ИНФОРМАЦИОННО-АНАЛИТИЧЕСКОГО ОТЧЕТА</t>
  </si>
  <si>
    <t>Численность населения в муниципальном образовании (в тыс. чел.)</t>
  </si>
  <si>
    <t>Общее количество посещений культурно-массовых мероприятий (в тыс.)</t>
  </si>
  <si>
    <t>Общее количество участников клубных формирований (чел.)</t>
  </si>
  <si>
    <t>Численность работников, всего чел.</t>
  </si>
  <si>
    <t>Количество укомплектованных штатных единиц (ед.)</t>
  </si>
  <si>
    <t>Количество штатных единиц (ед. согласно штатному расписанию)</t>
  </si>
  <si>
    <t>Средняя заработная плата всех штатных работников КДУ (в тыс.)</t>
  </si>
  <si>
    <t>Встаньте на выделенную ячейку и выберите из выпадающего списка (значок справа) наименование муниципального образования:</t>
  </si>
  <si>
    <t>П МО</t>
  </si>
  <si>
    <t>П КДУ</t>
  </si>
  <si>
    <t>самостоятельное учреждение</t>
  </si>
  <si>
    <t>филиал, являющийся юридическим лицом</t>
  </si>
  <si>
    <t>филиал, не являющийся юридическим лицом</t>
  </si>
  <si>
    <t>структурное подразделение</t>
  </si>
  <si>
    <t>юрстатус_учр</t>
  </si>
  <si>
    <t>Адрес КДУ (фактический, заполняется, если не совпадает с юридическим)</t>
  </si>
  <si>
    <t>ИНТЕРНЕТ-ресурсы</t>
  </si>
  <si>
    <t>Основание для закрытия (постановление, распоряжение, приказ, Устав и прочее)</t>
  </si>
  <si>
    <t>Адрес в «Одноклассники»</t>
  </si>
  <si>
    <t>Адрес в «Вконтакте»</t>
  </si>
  <si>
    <t xml:space="preserve">Адрес в Facebook </t>
  </si>
  <si>
    <t>Канал на YouTube</t>
  </si>
  <si>
    <t>Адрес в Instagramm</t>
  </si>
  <si>
    <t>действие</t>
  </si>
  <si>
    <t>действует</t>
  </si>
  <si>
    <t>не действует</t>
  </si>
  <si>
    <t>Таблица 1.3. Сведения о КДУ и контактная информация</t>
  </si>
  <si>
    <t>деятельность временно приостановлена</t>
  </si>
  <si>
    <t>Юридический статус КДУ</t>
  </si>
  <si>
    <t>инструментальный, оркестр народных инструментов</t>
  </si>
  <si>
    <t>хореография, классический танца</t>
  </si>
  <si>
    <t>Электронная почта руководителя (e-mail)</t>
  </si>
  <si>
    <t>Наличие звания «Народный мастер»</t>
  </si>
  <si>
    <t>Название национального сообщества (полностью, без сокращений, с указанием организационной формы)</t>
  </si>
  <si>
    <t>Название аутентичного коллектива (полностью, без сокращений)</t>
  </si>
  <si>
    <t>Наличие регистрации</t>
  </si>
  <si>
    <t>федеральные средства</t>
  </si>
  <si>
    <t>краевые средства</t>
  </si>
  <si>
    <t>Уровень мероприятия (муниципальный, краевой, региональный, всероссийский, международный)</t>
  </si>
  <si>
    <t>Название КДУ (допускаются общепринятые аббревиатуры - МБУ, МАУ и прочие)</t>
  </si>
  <si>
    <t>Название КДУ</t>
  </si>
  <si>
    <t>Название учреждения культуры МО, чьи сотрудники прошли обучение</t>
  </si>
  <si>
    <t>Название коллектива</t>
  </si>
  <si>
    <t>Название КДУ и его подразделения (допускаются общепринятые аббревиатуры - МБУ, МАУ и прочие)</t>
  </si>
  <si>
    <t>Количество зданий (ед.)</t>
  </si>
  <si>
    <t>Количество зрительных залов (ед.)</t>
  </si>
  <si>
    <t>Количество посадочных мест в зрительных залах (по проекту) (ед.)</t>
  </si>
  <si>
    <t>Охват обучающихся к общему числу специалистов КДУ, %</t>
  </si>
  <si>
    <t>Количество сотрудников, обучающихся в отчетном году в вузах и ссузах по специальностям КДД</t>
  </si>
  <si>
    <t>регональный</t>
  </si>
  <si>
    <t>Таблица 3.4. Количество конкурсов, гастролей, в которых участвовали любительские художественные коллективы КДУ</t>
  </si>
  <si>
    <t>Таблица 3.5. Количество грантов, полученных коллективами</t>
  </si>
  <si>
    <t>Таблица 3.2. Формирования/кружки самодеятельного народного творчества (в разрезе "кол-во коллективов") в отчетный период</t>
  </si>
  <si>
    <t>Таблица 3.3. Формирования/кружки самодеятельного народного творчества (в разрезе "кол-во участников") в отчетный период</t>
  </si>
  <si>
    <t>свыше 60</t>
  </si>
  <si>
    <t>смешанный</t>
  </si>
  <si>
    <t>Муниципальное образование</t>
  </si>
  <si>
    <t>КОНКУРСЫ</t>
  </si>
  <si>
    <t>ГАСТРОЛИ</t>
  </si>
  <si>
    <t>Кол-во выставок</t>
  </si>
  <si>
    <t>Кол-во посетителей</t>
  </si>
  <si>
    <t>Кол-во волонтеров</t>
  </si>
  <si>
    <t>Таблица 4.1. Количество культурно-досуговых мероприятий по возрастным категория</t>
  </si>
  <si>
    <t>ВСЕГО (все мероприятия по работе с семьей)</t>
  </si>
  <si>
    <t>ГКБУК «Пермский дом народного творчества»</t>
  </si>
  <si>
    <t>ГКБУК «Коми-Пермяцкий этнокультурный центр»</t>
  </si>
  <si>
    <t>ГКБУК «Пермский государственный краевой клуб-киноцентр «Пермская синематека»</t>
  </si>
  <si>
    <t>Кудымкар городской округ</t>
  </si>
  <si>
    <t>Кунгур городской округ</t>
  </si>
  <si>
    <t>Кизел городской округ</t>
  </si>
  <si>
    <t>ЗАТО Звездный городской округ</t>
  </si>
  <si>
    <t>Губаха городской округ</t>
  </si>
  <si>
    <t>Березники городской округ</t>
  </si>
  <si>
    <t>Пермь городской округ</t>
  </si>
  <si>
    <t>УВАЖАЕМЫЕ КОЛЛЕГИ!</t>
  </si>
  <si>
    <t>Данный файл содержит в себе Таблицы, являющиеся Приложением к Аналитическому отчету.</t>
  </si>
  <si>
    <t>1.</t>
  </si>
  <si>
    <t>2.</t>
  </si>
  <si>
    <t>3.</t>
  </si>
  <si>
    <t>Табличное и графическое представление данных позволяет оперативно анализировать годовые сведения.</t>
  </si>
  <si>
    <t>ОБЩИЕ ПРАВИЛА РАБОТЫ С ФАЙЛОМ</t>
  </si>
  <si>
    <t>4.</t>
  </si>
  <si>
    <t>Назначение такого представления Таблиц:</t>
  </si>
  <si>
    <t>ВСЕГО</t>
  </si>
  <si>
    <t>Для детей</t>
  </si>
  <si>
    <t>Для взрослых</t>
  </si>
  <si>
    <t>Смешанные</t>
  </si>
  <si>
    <t>Таблица 5.1. Количество мероприятий в МО в рамках  Государственной программы Пермского края "ОБЕСПЕЧЕНИЕ ВЗАИМОДЕЙСТВИЯ ОБЩЕСТВА И ВЛАСТИ"</t>
  </si>
  <si>
    <t>Программа</t>
  </si>
  <si>
    <t>Таблица 6.2. Количество сотрудников, прошедших обучение по программам повышения квалификации до 72 часов и свыше 72 часов</t>
  </si>
  <si>
    <t>Дата закрытия коллектива (формат месяц.год)</t>
  </si>
  <si>
    <t xml:space="preserve">Причина ликвидации/закрытия </t>
  </si>
  <si>
    <t>Формирование (выберите из выпадающего списка)</t>
  </si>
  <si>
    <t>Дата образования коллектива (в формате мм.гг)</t>
  </si>
  <si>
    <t>Таблица 2.3. Потребность ремонтно-строительных работ (на конец отчетного периода)</t>
  </si>
  <si>
    <t>Национальный коллектив</t>
  </si>
  <si>
    <t>Пример: если данные необходимо внести в числовом формате (численность, количество), нет необходимости сопровождать это буквенным сокращением, оно предусмотрено в названии столбца/строки</t>
  </si>
  <si>
    <t>КАТЕГОРИИ</t>
  </si>
  <si>
    <t>14-35</t>
  </si>
  <si>
    <t>35-59</t>
  </si>
  <si>
    <t>смешанные</t>
  </si>
  <si>
    <t>Петров Петр Петрович</t>
  </si>
  <si>
    <r>
      <t xml:space="preserve">* Автоматически в ячейке "Разница" цветом обозначается </t>
    </r>
    <r>
      <rPr>
        <b/>
        <u/>
        <sz val="11"/>
        <color rgb="FFFF0000"/>
        <rFont val="Times New Roman"/>
        <family val="1"/>
        <charset val="204"/>
      </rPr>
      <t>увеличение</t>
    </r>
    <r>
      <rPr>
        <sz val="11"/>
        <color theme="1"/>
        <rFont val="Times New Roman"/>
        <family val="1"/>
        <charset val="204"/>
      </rPr>
      <t xml:space="preserve"> или </t>
    </r>
    <r>
      <rPr>
        <b/>
        <u/>
        <sz val="11"/>
        <color rgb="FF00B050"/>
        <rFont val="Times New Roman"/>
        <family val="1"/>
        <charset val="204"/>
      </rPr>
      <t>уменьшение</t>
    </r>
    <r>
      <rPr>
        <sz val="11"/>
        <color theme="1"/>
        <rFont val="Times New Roman"/>
        <family val="1"/>
        <charset val="204"/>
      </rPr>
      <t xml:space="preserve"> показателей отчетного года по сравнению с предыдущим</t>
    </r>
  </si>
  <si>
    <t>1. ОБЩАЯ ХАРАКТЕРИСТИКА СЕТИ УЧРЕЖДЕНИЙ КУЛЬТУРНО-ДОСУГОВОГО ТИПА МО</t>
  </si>
  <si>
    <t>Отчетный год</t>
  </si>
  <si>
    <t>Разница (%)*</t>
  </si>
  <si>
    <t>0002345</t>
  </si>
  <si>
    <t>Министерство ПК</t>
  </si>
  <si>
    <t>Иванов Иван Иванович</t>
  </si>
  <si>
    <t>генеральный директор</t>
  </si>
  <si>
    <t>schaste@mail.ru</t>
  </si>
  <si>
    <t>МБУК "Самый творческий дом ремесел"</t>
  </si>
  <si>
    <t>www.schaste.ru</t>
  </si>
  <si>
    <t>https://vk.com/schaste</t>
  </si>
  <si>
    <t>https://www.facebook.com/schaste</t>
  </si>
  <si>
    <t xml:space="preserve">г.А, ул.Б-В, 9 </t>
  </si>
  <si>
    <t>https://ok.ru/group/schaste</t>
  </si>
  <si>
    <t>https://www.youtube.com/channel/schaste</t>
  </si>
  <si>
    <t>https://www.instagram.com/schaste</t>
  </si>
  <si>
    <t>8(342)26-85-55, 8(950)000-00-00</t>
  </si>
  <si>
    <t>Пример</t>
  </si>
  <si>
    <t>ИНФОРМАЦИОННО-АНАЛИТИЧЕСКИЙ ОТЧЕТ</t>
  </si>
  <si>
    <t>вар_ответов2</t>
  </si>
  <si>
    <t>есть</t>
  </si>
  <si>
    <t>отсутствует</t>
  </si>
  <si>
    <t>МБУК "Самый нетворческий дом ремесел"</t>
  </si>
  <si>
    <t>в связи с предписаниями контролирующих органов: не соответствует требования пожарной бехопасности (Постановление №00002, от 01.02.2020)</t>
  </si>
  <si>
    <t>ПРИЛОЖЕНИЕ 1. Таблицы 1.3-1.4</t>
  </si>
  <si>
    <t>ПРИЛОЖЕНИЕ 1. Схема 1.1</t>
  </si>
  <si>
    <t>Счастье</t>
  </si>
  <si>
    <t>petrov@mail.ru</t>
  </si>
  <si>
    <t>8(342)22-22-22</t>
  </si>
  <si>
    <t>Несчастье</t>
  </si>
  <si>
    <t>не соответствует по настроению</t>
  </si>
  <si>
    <t>национальный</t>
  </si>
  <si>
    <t>ПРИЛОЖЕНИЕ 1. Таблицы 1.5-1.6</t>
  </si>
  <si>
    <t>театр, драматический</t>
  </si>
  <si>
    <t>театр, музыкальный</t>
  </si>
  <si>
    <t>театр, театр мод</t>
  </si>
  <si>
    <t>театр, театр эстрады</t>
  </si>
  <si>
    <t>декоративно-прикладное искусство</t>
  </si>
  <si>
    <t>цирковое искусство</t>
  </si>
  <si>
    <t>театр, театр кукол</t>
  </si>
  <si>
    <t>изобразительное искусство</t>
  </si>
  <si>
    <t>ПРИЛОЖЕНИЕ 2. Таблицы 2.1-2.4</t>
  </si>
  <si>
    <t>Счастливый район, п. Удачный</t>
  </si>
  <si>
    <t>пандусы для инвалидов на входной группе</t>
  </si>
  <si>
    <t>спонсорские средства</t>
  </si>
  <si>
    <t>ремонт фойе, подготовка площадок для выставок</t>
  </si>
  <si>
    <t>Проведение выставок ремесел</t>
  </si>
  <si>
    <t>без названия</t>
  </si>
  <si>
    <t>Таблица 3.6. Сведения об участии любительских художественных коллективов в конкурсах различного уровня</t>
  </si>
  <si>
    <t>г.Пермь</t>
  </si>
  <si>
    <t>Краевой фестиваль "От чего поет душа"</t>
  </si>
  <si>
    <t>лауреат 2 степени</t>
  </si>
  <si>
    <t>ПРИЛОЖЕНИЕ 3. Таблицы 3.1-3.6</t>
  </si>
  <si>
    <t>Таблица 3.7. Участие коллективов в мероприятиях различного уровня</t>
  </si>
  <si>
    <t>Петров П.П.</t>
  </si>
  <si>
    <t>г.Екатеринбург</t>
  </si>
  <si>
    <t>3. КЛУБНЫЕ ФОРМИРОВАНИЯ</t>
  </si>
  <si>
    <t>2. МАТЕРИАЛЬНО-ТЕХНИЧЕСКАЯ БАЗА</t>
  </si>
  <si>
    <t>Мастерство шагает по платнете…</t>
  </si>
  <si>
    <t>Год введения в эксплуатацию (в формате: гг)</t>
  </si>
  <si>
    <t>выездное</t>
  </si>
  <si>
    <t xml:space="preserve">в летнее каникулярное время организован выезд группы мастеров по отдаленным населенным пунктам муниципального образования, где мастера провели мастер-классы по изготовлению кукол-оберегов, ароматических подушек (с травами) и прочее для специально организованных групп  школьников (площадки, лагеря). </t>
  </si>
  <si>
    <t>ПРИЛОЖЕНИЕ 4. Таблицы 4.1-3.7</t>
  </si>
  <si>
    <t>ПРИЛОЖЕНИЕ 5. Таблицы 5.1-5.4</t>
  </si>
  <si>
    <t>ПРИЛОЖЕНИЕ 6. Таблицы 6.1-6.3</t>
  </si>
  <si>
    <t>ПРИЛОЖЕНИЕ 7. Таблица 7.1</t>
  </si>
  <si>
    <t>ПРИЛОЖЕНИЕ 8. Таблицы 8.1-8.2</t>
  </si>
  <si>
    <t>Таблица 8.1. Сведения об организациях различного уровня и направленности, с которыми у КДУ МО сложились партнерские отношения</t>
  </si>
  <si>
    <t>ПРИЛОЖЕНИЕ 9.</t>
  </si>
  <si>
    <t>ПРИЛОЖЕНИЕ 10.</t>
  </si>
  <si>
    <t>4. КУЛЬТУРНО-МАССОВЫЕ МЕРОПРИЯТИЯ</t>
  </si>
  <si>
    <t>7. УЧАСТИЕ КДУ МО В ПРОЕКТНОЙ ДЕЯТЕЛЬНОСТИ</t>
  </si>
  <si>
    <t>Схема 1.1 Организационная структура сети КДУ МО</t>
  </si>
  <si>
    <t>Таблица 5.3. Информация о наличии в МО аутентичных коллективов*</t>
  </si>
  <si>
    <t>*Информация предоставляется о действующих в течение всего отчетного периода аутентичных коллективах</t>
  </si>
  <si>
    <t>Поставьте "1" если коллектив прекратил свое существование</t>
  </si>
  <si>
    <t>Укажите причину (кратко), по которой коллектив прекратил свое существование</t>
  </si>
  <si>
    <t>Творческий стаж (кол-во полных лет)</t>
  </si>
  <si>
    <t>Год создания (формат: гг)</t>
  </si>
  <si>
    <t>Народный костюм "на выхвалку"</t>
  </si>
  <si>
    <t>Московская Палата ремесел</t>
  </si>
  <si>
    <t>г. Москва</t>
  </si>
  <si>
    <t>Таблица 6.1. Программы повышения квалификации (до 72 часов и свыше 72 часов) и количество сотрудников, прошедших обучение по ним</t>
  </si>
  <si>
    <t>Пермский региональный общественный НАЦИОНАЛЬНЫЙ центр «НАЦИОНАЛЬНЫЙ»</t>
  </si>
  <si>
    <t>Иванова Лидия Васильевна</t>
  </si>
  <si>
    <t>8(342)13-25-25</t>
  </si>
  <si>
    <t>nacionalnii@mail.ru</t>
  </si>
  <si>
    <t>Лапта</t>
  </si>
  <si>
    <t>Борисов Борис Борисович</t>
  </si>
  <si>
    <t>8(342)25-25-25</t>
  </si>
  <si>
    <t>borisov@yandex.ru</t>
  </si>
  <si>
    <t>ИТОГО закрытых аутентичных коллективов:</t>
  </si>
  <si>
    <t>увольнение руководителя, в связи с переездом в др.город, в населенном пункте отсутствуют специалисты с необходимой квалификацией и опытом</t>
  </si>
  <si>
    <t>ГКБУК "Пермский дом народного творчества "Губерния"</t>
  </si>
  <si>
    <t>Кузница мастеров</t>
  </si>
  <si>
    <t>Финансовые ресурсы</t>
  </si>
  <si>
    <t>СХЕМЫ и ГРАФИКИ к Приложению 7</t>
  </si>
  <si>
    <t>ИТОГО привлеченных средств:</t>
  </si>
  <si>
    <t>ИТОГО получателей услуг в результате участия в проектной деятельности:</t>
  </si>
  <si>
    <t>Дело мастером дивится (выездные мастер-классы мастеров, конкурс работ среди участников МК)</t>
  </si>
  <si>
    <t>ИТОГО обученных сотрудников:</t>
  </si>
  <si>
    <t>СХЕМЫ и ГРАФИКИ к Приложению 6</t>
  </si>
  <si>
    <t>Выданный документ (№ документа не указывать)</t>
  </si>
  <si>
    <t>Московская Палата ремесел, г.Москва</t>
  </si>
  <si>
    <t>Укажите учебное заведение, которое реализует указанную программу (если известно), населенный пункт</t>
  </si>
  <si>
    <r>
      <t xml:space="preserve">Таблица 4.1. Количество </t>
    </r>
    <r>
      <rPr>
        <b/>
        <u/>
        <sz val="14"/>
        <color theme="4" tint="-0.249977111117893"/>
        <rFont val="Times New Roman"/>
        <family val="1"/>
        <charset val="204"/>
      </rPr>
      <t>культурно-досуговых</t>
    </r>
    <r>
      <rPr>
        <b/>
        <sz val="14"/>
        <color theme="1"/>
        <rFont val="Times New Roman"/>
        <family val="1"/>
        <charset val="204"/>
      </rPr>
      <t xml:space="preserve"> мероприятий по возрастным категориям (кол-во ед.)</t>
    </r>
  </si>
  <si>
    <r>
      <t xml:space="preserve">Таблица 4.2. </t>
    </r>
    <r>
      <rPr>
        <b/>
        <u/>
        <sz val="14"/>
        <color theme="4" tint="-0.249977111117893"/>
        <rFont val="Times New Roman"/>
        <family val="1"/>
        <charset val="204"/>
      </rPr>
      <t>Количество информационно-просветительских</t>
    </r>
    <r>
      <rPr>
        <b/>
        <sz val="14"/>
        <color theme="1"/>
        <rFont val="Times New Roman"/>
        <family val="1"/>
        <charset val="204"/>
      </rPr>
      <t xml:space="preserve"> мероприятий по возрастным категориям (кол-во ед.)</t>
    </r>
  </si>
  <si>
    <t>Таблица 4.3. Выставочная деятельность (кол-во ед.)</t>
  </si>
  <si>
    <t>Таблица 4.4. Волонтеры, привлекаемые КДУ к проведению мероприятий (кол-во ед.)</t>
  </si>
  <si>
    <t>Таблица 4.6. Мероприятия с инвалидами, лицами с ОВЗ, организованные КДУ (кол-во ед.)</t>
  </si>
  <si>
    <t>микрофоны - 4 шт.</t>
  </si>
  <si>
    <t>СХЕМЫ и ГРАФИКИ к Приложению 2.</t>
  </si>
  <si>
    <t>СХЕМЫ и ГРАФИКИ к Приложению 5.</t>
  </si>
  <si>
    <t>ПРИЛОЖЕНИЕ 1. Таблицы 1.1-1.2</t>
  </si>
  <si>
    <t>СХЕМЫ и ГРАФИКИ к Приложению 1.</t>
  </si>
  <si>
    <t>ИТОГО средств на приобретение концертно-технического оборудования и фото-видео аппаратуры за отчетный период:</t>
  </si>
  <si>
    <t>Таблица 2.4. Приобретение концертно-технического оборудования и фото-видео аппаратуры</t>
  </si>
  <si>
    <t>ИТОГО средств на ремонтно-строительные работы в течение отчетного периода:</t>
  </si>
  <si>
    <t>Таблица 2.1. Введение в эксплуатацию новых объектов для КДУ МО</t>
  </si>
  <si>
    <t>сцена на территории дома культуры</t>
  </si>
  <si>
    <t>Муниципальная газета "Огни Камы"</t>
  </si>
  <si>
    <t>617760, Пермский край, г. Чайковский, ул. Карла Маркса, 19</t>
  </si>
  <si>
    <t>радио</t>
  </si>
  <si>
    <t>статьи, объявления</t>
  </si>
  <si>
    <t>платно, бесплатно</t>
  </si>
  <si>
    <t>Частота взаимодействия примерная (кол-во мероприятий, по поводу которых складывались взаимодействия за отчетный год)</t>
  </si>
  <si>
    <t>12 (не реже одного раза в месяц)</t>
  </si>
  <si>
    <t>День открытых дверей, День пожилого человека, День матери, Новогодние мероприятия</t>
  </si>
  <si>
    <t>Октябрьский филиал ГБПОУ «Краевой политехнический колледж»</t>
  </si>
  <si>
    <t>образовательные</t>
  </si>
  <si>
    <t>волонтерство</t>
  </si>
  <si>
    <t>Акция «Дети и ЛУКОЙЛ за экологию», проведение районных и краевых мероприятий</t>
  </si>
  <si>
    <t>Вид партнерского взаимодействия (творческий обмен, информационная поддержка, спонсорская помощь, коммерческие отношения, волонтерство, иное – напишите)</t>
  </si>
  <si>
    <t>Юбилей МБУК "Самый творческий дом ремесел"</t>
  </si>
  <si>
    <t>МБУК "Самый творческий дом ремесел", г.А</t>
  </si>
  <si>
    <t>Тимофеева Татьяна Борисовна</t>
  </si>
  <si>
    <t>методист</t>
  </si>
  <si>
    <t>8(342)24-12-25</t>
  </si>
  <si>
    <t>timofeeva_t@mail.ru</t>
  </si>
  <si>
    <t>Таблица 1.4. Сведения о ликвидированных/закрытых (БЕССРОЧНО) культурно-досуговых учреждениях</t>
  </si>
  <si>
    <t>Таблица 1.5. Сведения о клубных формированиях/кружках, любительских объединениях</t>
  </si>
  <si>
    <t>Таблица 1.6. Сведения о ликвидированных/закрытых (БЕССРОЧНО) коллективах</t>
  </si>
  <si>
    <t>Таблица 2.2. Проведение ремонтно-строительных работ в КДУ</t>
  </si>
  <si>
    <t>Таблица 2.3. Потребность ремонтно-строительных работ</t>
  </si>
  <si>
    <t>Таблица 3.2. Формирования/кружки самодеятельного народного творчества (в разрезе "кол-во коллективов")</t>
  </si>
  <si>
    <t>Таблица 3.3. Формирования/кружки самодеятельного народного творчества (в разрезе "кол-во участников")</t>
  </si>
  <si>
    <t>Таблица 5.3. Информация о наличии в МО аутентичных коллективов</t>
  </si>
  <si>
    <t>ПЛАН ОСНОВНЫХ (КРУПНЫХ) МЕРОПРИЯТИЙ на год</t>
  </si>
  <si>
    <t>Предполагаемые сроки проведения (в формате: мм гг), если мероприятие имеет несколько этапов, записывайте каждый в отдельную строку</t>
  </si>
  <si>
    <t>Таблица 1.4. Сведения о ликвидированных/закрытых (БЕССРОЧНО) культурно-досуговых учреждениях (за отчетный период)</t>
  </si>
  <si>
    <t>Таблица 1.5. Сведения о клубных формированиях/кружках, любительских объединениях (на конец отчетного периода)</t>
  </si>
  <si>
    <t>Таблица 1.6. Сведения о ликвидированных/закрытых (БЕССРОЧНО) коллективах (за отчетный период)</t>
  </si>
  <si>
    <t>Таблица 2.1. Введение в эксплуатацию новых объектов для КДУ МО (за отчетный период)</t>
  </si>
  <si>
    <t>Таблица 2.2. Проведение ремонтно-строительных работ в КДУ (в течение отчетного периода)</t>
  </si>
  <si>
    <t>Таблица 3.7. Участие коллективов в мероприятиях различного уровня (в течение отчетного периода)</t>
  </si>
  <si>
    <t>Таблица 5.2. Информация о национальных объединениях/обществах в МО, казачьих объединениях/обществах/коллективах (на конец отчетного периода)</t>
  </si>
  <si>
    <t>Схема 1.1 ОРГАНИЗАЦИОННАЯ СТРУКТУРА СЕТИ КДУ МО (на конец отчетного периода)</t>
  </si>
  <si>
    <t>ИТОГО формирований:</t>
  </si>
  <si>
    <t>СХЕМЫ и ГРАФИКИ для Приложения 3.</t>
  </si>
  <si>
    <t>ОСОБЕННОСТИ ОРГАНИЗАЦИИ ФАЙЛА</t>
  </si>
  <si>
    <t xml:space="preserve">НАЗВАНИЯ ЛИСТОВ. Листы в наименованиях содержат названия разделов отчета. </t>
  </si>
  <si>
    <t>Серым цветом на листах выделены ячейки, редактирование которых невозможно.</t>
  </si>
  <si>
    <t>НАВИГАЦИЯ. Лист "Навигация" представляет собой перечень таблиц отчета и предназначен для быстрых переходов по таблицам засчет ссылок на них. В свою очередь на каждом из листов с таблицами имеется ссылка на лист "Навигация" для возврата. При этом на "Навигацию" можно перейти и просто как на лист</t>
  </si>
  <si>
    <t>ЦВЕТ. Листы обозначены цветом. Для каждого тематического раздела - свой цвет.</t>
  </si>
  <si>
    <t>РЕДАКТИРОВАНИЕ. Редактирование разрешено только в ячейках таблиц, куда необходимо вносить информацию, все остальные ячейки защищены паролем (не взламывать!))). В файле имеются листы, не требующие заполнения, так Лист "Анализ данных" формируется автоматически, данные туда внести невозможно, но можно копировать данные - графики и таблицы для своих отчетов.</t>
  </si>
  <si>
    <t>ФОРМАТ ДАННЫХ. Вносите в ячейки только требуемые данные и в разрешенном формате. Внесение неверных данных будет сопровождаться всплывающим окном с предупреждением и/или подсказкой.</t>
  </si>
  <si>
    <t>СХЕМА. На листе "1. Схема" необходимо отразить структуру сети КДУ, начиная с УЧРЕДИТЕЛЯ (которым может быть КДУ - юридическое лицо или Управление культуры МО). Вместо заполнения схемы, можно вставить готовый рисунок - на ваше усмотрение.</t>
  </si>
  <si>
    <t>Хранение данных по КДУ МО в едином файле и формате - единообразно. Возможность в течение года работать с данными, представленными в Таблицах (вносить корректировки для пользования и прочее).</t>
  </si>
  <si>
    <t>Файл рассчитан на то, что и в дальнейшем информация будет подаваться в указанных формах, а потому предполагает выбор отчетного периода (года)</t>
  </si>
  <si>
    <t>С большим уважанием к Вам и Вашей работе и исключительно с надеждой как-то ее Вам упростить</t>
  </si>
  <si>
    <t>ВИДЫ_ПРОМЫС</t>
  </si>
  <si>
    <t>домовая роспись, роспись предметов быта и орудий труда</t>
  </si>
  <si>
    <t>самоварное производство, обработка металла в заводских поселениях</t>
  </si>
  <si>
    <t>ткачество</t>
  </si>
  <si>
    <t>гончарный промысел</t>
  </si>
  <si>
    <t>камнерезный промысел</t>
  </si>
  <si>
    <t>бурачный промысел (изготовление и роспись туесов из бересты)</t>
  </si>
  <si>
    <t>г.А</t>
  </si>
  <si>
    <t>8(342)12-12-12</t>
  </si>
  <si>
    <t>Сидорова Вероника Николаевна</t>
  </si>
  <si>
    <t>veronika@mail.ru</t>
  </si>
  <si>
    <t>Год присвоения звания "народный" (при наличии) в формате: гг</t>
  </si>
  <si>
    <t>Кол-во онлайн-мероприятий</t>
  </si>
  <si>
    <t>Информационно-просветительские</t>
  </si>
  <si>
    <t>количество постов</t>
  </si>
  <si>
    <t>Число посещений (кол-во просмотров)</t>
  </si>
  <si>
    <t>количество размещенных видео-материалов</t>
  </si>
  <si>
    <t>Кол-во размещенных материалов всего (ед.)</t>
  </si>
  <si>
    <t>Таблица 4.7. Онлайн мероприятия в течение отчетного периода</t>
  </si>
  <si>
    <t>оффлайн</t>
  </si>
  <si>
    <t>Место проведения оффлайн мероприятия (улица, КДУ, выездное)</t>
  </si>
  <si>
    <t>формат_мер</t>
  </si>
  <si>
    <t>онлайн</t>
  </si>
  <si>
    <t>СХЕМЫ и ГРАФИКИ к Приложению 4.</t>
  </si>
  <si>
    <t>Сказка в клеточку</t>
  </si>
  <si>
    <t>ИТОГО</t>
  </si>
  <si>
    <t>ИТОГО кол-во коллективов по жанрам</t>
  </si>
  <si>
    <t>ИТОГО количество участников коллективов по жанрам</t>
  </si>
  <si>
    <t>сайты</t>
  </si>
  <si>
    <t>социальные сети</t>
  </si>
  <si>
    <t>Культурно-досуговые мероприятия</t>
  </si>
  <si>
    <t>Культурно-массовые мероприятия</t>
  </si>
  <si>
    <t>Таблица 1.3. Сведения о КДУ и контактная информация (на конец отчетного периода)</t>
  </si>
  <si>
    <t>Гастроли к таб.3.4</t>
  </si>
  <si>
    <t>Конкурсы к таб.3.4</t>
  </si>
  <si>
    <t>к таб.3.4</t>
  </si>
  <si>
    <t>*Данные заполняются за отчетный период, год</t>
  </si>
  <si>
    <t>МТБ к таб. 2.2</t>
  </si>
  <si>
    <t>гранты к таб 3.5</t>
  </si>
  <si>
    <t>Зрелый возраст (35-60 лет)</t>
  </si>
  <si>
    <t>к таб.4.1</t>
  </si>
  <si>
    <t>к таб.4.2</t>
  </si>
  <si>
    <t>Таблица 4.5. Мероприятия, целевой аудиторией которых являются различные категории семей (кол-во ед.)</t>
  </si>
  <si>
    <t>Таблица 4.5. Мероприятия, целевой аудиторией которых являются различные категории семей</t>
  </si>
  <si>
    <t>к таб 4.3</t>
  </si>
  <si>
    <t>к таб. 4.4</t>
  </si>
  <si>
    <t>к таб. 4.5</t>
  </si>
  <si>
    <t>к таб. 4.6</t>
  </si>
  <si>
    <t>к таб. 5.1</t>
  </si>
  <si>
    <t>5.</t>
  </si>
  <si>
    <t>АНАЛИЗ. Лист "Анализ" предназначен для работы с уже внесенными данными, выраженными в виде графиков, диаграмм. Их основная цель - проиллюстрировать особенности направлений работы КДУ МО и помочь в построении аналитического отчета. Выбирайте те графики и диаграммы, которые наиболее ярко демонстрируют то, о чем вы пишите в отчете. Нет необходимости использовать их все, это может быть всего 2-3 элемента, но с ними ваш отчет будет наиболее доказательным и обстоятельным.</t>
  </si>
  <si>
    <t>Дополнительные столбцы в любую из таблиц вносить запрещено, в том числе паролем.</t>
  </si>
  <si>
    <t>6.</t>
  </si>
  <si>
    <t>7.</t>
  </si>
  <si>
    <t>ПАРОЛИ. Пароли введены исключительно для того, чтобы предотвратить повреждение формул при случайном неверном нажатии. Мы вам доверяем безусловно, но искать, какая из формул была случайно изменена, учитывая их количество, будет очень сложно. Пароли есть только у разработчика, выведать их не пытайтесь - бооольшой секрет)))</t>
  </si>
  <si>
    <t>8.</t>
  </si>
  <si>
    <t>ПРИМЕРЫ. Для каждой из таблиц, куда необходимо вводить текстовые данные, строкой после шапки таблицы введены примеры, надеемся, что они будут полезны и/или снимут какие-то вопросы.</t>
  </si>
  <si>
    <r>
      <t xml:space="preserve">ОСНОВА ДЛЯ РАБОТЫ. Желательно начинать заполнять таблицы именно с листов </t>
    </r>
    <r>
      <rPr>
        <b/>
        <sz val="14"/>
        <color rgb="FF002060"/>
        <rFont val="Times New Roman"/>
        <family val="1"/>
        <charset val="204"/>
      </rPr>
      <t>1. П МО (паспорт МО), 1. П КДУ (паспорт КДУ), 1. П Коллективы (паспорт Коллективов)</t>
    </r>
    <r>
      <rPr>
        <sz val="14"/>
        <color rgb="FF002060"/>
        <rFont val="Times New Roman"/>
        <family val="1"/>
        <charset val="204"/>
      </rPr>
      <t xml:space="preserve">, поскольку эти таблицы позволят при заполнении последующих сэкономить вам время - заполнив их входные данные, на последующих листах вы сможете выбирать уже внесенные КДУ и коллективы из выпадающих списков. И не забудьте внести наименование МО и отчетный год на странице </t>
    </r>
    <r>
      <rPr>
        <b/>
        <sz val="14"/>
        <color rgb="FF002060"/>
        <rFont val="Times New Roman"/>
        <family val="1"/>
        <charset val="204"/>
      </rPr>
      <t>1.П МО</t>
    </r>
  </si>
  <si>
    <t>МЕЛКО И НИЧЕГО НЕ ВИДНО. Таблицы не маленькие, а потому большие, но в оригинале кегль шрифта на всех листах не менее 11, не забывайте, пожалуйста, про возможность изменять масштаб рабочей области (в правом нижнем углу листа в виде полосы прокрутки или же вкладка ВИД - Масштаб)</t>
  </si>
  <si>
    <t xml:space="preserve">!!! Большая просьба. Дорогие коллеги, выслушаем, поможем, подскажем, если есть какие-то недочеты, попытаемся учесть/исправить... Если вдруг обнаружите ошибку, напишите о ней, пожалуйста, в почте smirnova@permdnt.ru Ошибки возможны и вероятны - стараемся без них обходиться, но...все мы люди и в стремлении упростить что-то учимся, понимаем, прощаем;))) </t>
  </si>
  <si>
    <t>Не торопитесь, вносите не спеша нужную информацию и сразу не ругайтесь))), ко всему новому привыкать не очень легко. Но зато очень надеемся, что в итоге у вас не только получится подготовить замечательный отчет, увидеть все наглядно, но и сформируются информационные базы, которые вы сможете редактировать в течение года, а в конце следующего всего лишь поредактируете получившиеся данные.</t>
  </si>
  <si>
    <t>Удачи! Все обязательно будет легче!</t>
  </si>
  <si>
    <t>По окончании работы с файлом, распечатайте все листы (кроме листа АНАЛИЗ) и приложите к аналитической записке.</t>
  </si>
  <si>
    <t>9.</t>
  </si>
  <si>
    <t>СОХРАНЕНИЕ. Не забывайте сохраняться периодически. Пусть ваш труд и время, потраченное на заполнение, не пропадут даром.</t>
  </si>
  <si>
    <t xml:space="preserve">Оперативная консолидация информации для предоставления отчета в МК по культурно-досуговым учреждениям Пермского края. </t>
  </si>
  <si>
    <t>УДАЛЕНИЕ СТРОК/СТОЛБЦОВ. Удаляйте только ненужные строки в списках. Не трогайте строки в таблицах с цифрами. Удалять столбы запрещено</t>
  </si>
  <si>
    <t>К таб. 6.2</t>
  </si>
  <si>
    <t>кол-во мероприятий</t>
  </si>
  <si>
    <t>кол-во участников/ просмотров</t>
  </si>
  <si>
    <t>Формат онлайн-мероприятий</t>
  </si>
  <si>
    <t>Таблица 4.7. Основные онлайн-мероприятия в течение отчетного периода (не более 10)</t>
  </si>
  <si>
    <t>трансляции</t>
  </si>
  <si>
    <t>кол-во онлайн-мероприятий</t>
  </si>
  <si>
    <t>видеоматериалы</t>
  </si>
  <si>
    <t xml:space="preserve">Таблица 4.8. Наиболее значимые оффлайн-мероприятия по направлениям в течение отчетного периода (не более 2 по каждому направлению) </t>
  </si>
  <si>
    <t>35-60</t>
  </si>
  <si>
    <t>старше 60</t>
  </si>
  <si>
    <t>инклюзивный</t>
  </si>
  <si>
    <t>ИТОГ</t>
  </si>
  <si>
    <t>Таблица 4.8. Наиболее значимые оффлайн-мероприятия по направлениям в течение отчетного периода</t>
  </si>
  <si>
    <r>
      <t xml:space="preserve">ДОПОЛНИТЕЛЬНЫЕ СТРОКИ. Внести дополнительные строки (например в списки КДУ и/или коллективов): встаньте в столбец </t>
    </r>
    <r>
      <rPr>
        <b/>
        <sz val="14"/>
        <color rgb="FF002060"/>
        <rFont val="Times New Roman"/>
        <family val="1"/>
        <charset val="204"/>
      </rPr>
      <t xml:space="preserve">"№" </t>
    </r>
    <r>
      <rPr>
        <sz val="14"/>
        <color rgb="FF002060"/>
        <rFont val="Times New Roman"/>
        <family val="1"/>
        <charset val="204"/>
      </rPr>
      <t xml:space="preserve">на строку </t>
    </r>
    <r>
      <rPr>
        <b/>
        <sz val="14"/>
        <color rgb="FF002060"/>
        <rFont val="Times New Roman"/>
        <family val="1"/>
        <charset val="204"/>
      </rPr>
      <t>"…" (выделите строку с "...")</t>
    </r>
    <r>
      <rPr>
        <sz val="14"/>
        <color rgb="FF002060"/>
        <rFont val="Times New Roman"/>
        <family val="1"/>
        <charset val="204"/>
      </rPr>
      <t xml:space="preserve">, правой кнопкой мыши вызовите всплывающее окно, выберите "вставить", "строку". В Таблицы-списки, количество строк в которых недостаточно, вносите строки ДО строки, содержащей </t>
    </r>
    <r>
      <rPr>
        <b/>
        <sz val="14"/>
        <color rgb="FF002060"/>
        <rFont val="Times New Roman"/>
        <family val="1"/>
        <charset val="204"/>
      </rPr>
      <t>"…"</t>
    </r>
  </si>
  <si>
    <t>Администрация муниципального образования "Лобановское сельское поселение"</t>
  </si>
  <si>
    <t>Мальцева Любовь Николаевна</t>
  </si>
  <si>
    <t>Директор</t>
  </si>
  <si>
    <t>614532 Пермский край Пермский район с. Лобаново ул. Культуры 15</t>
  </si>
  <si>
    <t>klubnik8@mail.ru</t>
  </si>
  <si>
    <t>8 (342) 256-57-09, 8 (342) 256-57-45</t>
  </si>
  <si>
    <t>Муниципальное автономное учреждение культурно-досуговый центр «Содружество»</t>
  </si>
  <si>
    <t>330160159</t>
  </si>
  <si>
    <t xml:space="preserve">Администрация муниципального  образования «Лобановское сельское поселение». </t>
  </si>
  <si>
    <t>Клуб любителей русской песни «Завалинка»</t>
  </si>
  <si>
    <t>Женский клуб «Мастерицы»</t>
  </si>
  <si>
    <t>Семейный «Апельсин» клуб  (для семей с детьми с ОВЗ)</t>
  </si>
  <si>
    <t>Шахматно-шашечный клуб</t>
  </si>
  <si>
    <t>МО Интересные люди</t>
  </si>
  <si>
    <t>Вокально-инструментальная группа «Bro- band»</t>
  </si>
  <si>
    <t>Ансамбль народных инструментов «Потешники»</t>
  </si>
  <si>
    <t>Народный хор русской песни  «Околица»</t>
  </si>
  <si>
    <t>Хор ветеранов «Русская душа»</t>
  </si>
  <si>
    <t>Ансамбль «Канарейка»</t>
  </si>
  <si>
    <t>Хореографический коллектив «Капель» «Средняя группа»</t>
  </si>
  <si>
    <t>Хореографический коллектив «Капель» «Старшая группа »</t>
  </si>
  <si>
    <t>Хореографический коллектив «Капель» «Выпускники »</t>
  </si>
  <si>
    <t>Литературный салон «Лира»</t>
  </si>
  <si>
    <t>Клуб любителей настольных игр «Играем вместе»</t>
  </si>
  <si>
    <t>Максимов Михаил Иванович</t>
  </si>
  <si>
    <t>Зеленина Евгения Сергеевна</t>
  </si>
  <si>
    <t>Соколкова Светлана Николаевна</t>
  </si>
  <si>
    <t>Попова Дарья Сергеевна</t>
  </si>
  <si>
    <t>Шатров Вячеслав Минсагирович</t>
  </si>
  <si>
    <t>Вяткин Евгений Владимирович</t>
  </si>
  <si>
    <t>Алтынцева Анна Алексеевна, Патрушева Анастасия Евгеньевна</t>
  </si>
  <si>
    <t>Алтынцева Анна Алексеевна, Минтагирова Юлия Айнуровна</t>
  </si>
  <si>
    <t>Харина Марина Анатольевна</t>
  </si>
  <si>
    <t>Студия эстрадного вокала «Ступеньки к звёздам», группа «Новая»»</t>
  </si>
  <si>
    <t>Студия эстрадного вокала «Ступеньки к звёздам», группа «Младшая»»</t>
  </si>
  <si>
    <t>Студия эстрадного вокала «Ступеньки к звёздам», группа «Средняя»</t>
  </si>
  <si>
    <t>Студия эстрадного вокала «Ступеньки к звёздам», «Старшая» группа</t>
  </si>
  <si>
    <t>«Школа аниматоров» «Шар» младшая гр.</t>
  </si>
  <si>
    <t>«Школа аниматоров» «Шар» средняя 1 гр.</t>
  </si>
  <si>
    <t>«Школа аниматоров» «Шар» средняя 2 гр.</t>
  </si>
  <si>
    <t>Хореографический коллектив «Капель», «Дошколята 1»</t>
  </si>
  <si>
    <t>Хореографический коллектив «Капель», «Дошколята 2»</t>
  </si>
  <si>
    <t>Хореографический коллектив «Капель», «Первоклашки  »</t>
  </si>
  <si>
    <t>Хореографический коллектив «Капель», группа «Второклашки »</t>
  </si>
  <si>
    <t>Хореографический коллектив «Капель», группа «Третьеклашки»</t>
  </si>
  <si>
    <t>Хореографический коллектив «Капель», группа «Школьники 1»</t>
  </si>
  <si>
    <t>Хореографический коллектив «Капель»   «Школьники 2»</t>
  </si>
  <si>
    <t xml:space="preserve">Просвирнина Евгения Дмитриевна </t>
  </si>
  <si>
    <t>Сивкова Анна Сергеевна</t>
  </si>
  <si>
    <t>Алтынцева Анна Алексеевна</t>
  </si>
  <si>
    <t>8 (342) 256-57-45, 8 (342) 256-57-09</t>
  </si>
  <si>
    <t>Хор родителей</t>
  </si>
  <si>
    <t>Слобожанинов Николай Николаевич</t>
  </si>
  <si>
    <t>8(342)294-78-82</t>
  </si>
  <si>
    <t>dk.mul-ka@mail.ru</t>
  </si>
  <si>
    <t>Вокальный квартет "Настроение"</t>
  </si>
  <si>
    <t>Хор ветеранов «Муляночка</t>
  </si>
  <si>
    <t>Вокальная студия «До-ми-солька»</t>
  </si>
  <si>
    <t>Белоусова Вера Алексеевна</t>
  </si>
  <si>
    <t>Вокальная студия «Мечта»</t>
  </si>
  <si>
    <t>Вокальная студия "Поющие звездочки"</t>
  </si>
  <si>
    <t>Коллектив «Пиноккио»</t>
  </si>
  <si>
    <t>Кокшарова Ольга Витальевна</t>
  </si>
  <si>
    <t>Клуб для детей "Выжигание"</t>
  </si>
  <si>
    <t>Пантелеева Любовь Юрьевна</t>
  </si>
  <si>
    <t>Клуб для детей "Сказкин дом"</t>
  </si>
  <si>
    <t xml:space="preserve">Группа «Dance family» </t>
  </si>
  <si>
    <t>Кокшарова Евгения Михайловна</t>
  </si>
  <si>
    <t>Группа «Dance family» (2 группы)</t>
  </si>
  <si>
    <t>Клуб «Радость встречи»</t>
  </si>
  <si>
    <t>Клуб «Душа молода»</t>
  </si>
  <si>
    <t>Молодежный клуб «Большая перемена»</t>
  </si>
  <si>
    <t>Семейный клуб «Радуга»</t>
  </si>
  <si>
    <t>Студия «Колорит»</t>
  </si>
  <si>
    <t>Шералиева Ирина Нартожиевна</t>
  </si>
  <si>
    <t>Клуб «Почитай-ка»</t>
  </si>
  <si>
    <t>Софронова Татьяна Сергеевна</t>
  </si>
  <si>
    <t>Клуб «Хочу все знать!»</t>
  </si>
  <si>
    <t>Студия "Лис"</t>
  </si>
  <si>
    <t>Шакиров Руслан Рамилевич</t>
  </si>
  <si>
    <t>Клуб любителей настоьных игр "Игротека"</t>
  </si>
  <si>
    <t>Коллектив «Балагуры»</t>
  </si>
  <si>
    <t>Студия «Акварель»</t>
  </si>
  <si>
    <t>Студия «Палитра»</t>
  </si>
  <si>
    <t>Изостудия "Карандаш"</t>
  </si>
  <si>
    <t>Студия «Вдохновение»</t>
  </si>
  <si>
    <t>Декор-студия "Гамма"</t>
  </si>
  <si>
    <t>Танцевальное направление «Брейк-данс»</t>
  </si>
  <si>
    <t>Ахунджанов Эдуард Муратович</t>
  </si>
  <si>
    <t>Группа «Baby dance»</t>
  </si>
  <si>
    <t>Куликова Ольга Сергеевна</t>
  </si>
  <si>
    <t>Группа "Выжигание"</t>
  </si>
  <si>
    <t>Группа "Фитнес"</t>
  </si>
  <si>
    <t>Мордвинова Елена Константиновна</t>
  </si>
  <si>
    <t>МАУ КДЦ "Содружество" Мулянский СДК</t>
  </si>
  <si>
    <t>МАУ КДЦ "Содружество" Кояновский СДК</t>
  </si>
  <si>
    <t>Вокальная студия "Яшьлек"</t>
  </si>
  <si>
    <t>Габдульброва Замира Наиловна</t>
  </si>
  <si>
    <t>8(982)492-15-33</t>
  </si>
  <si>
    <t>koya133klub@mail.ru</t>
  </si>
  <si>
    <t>Вокальная студия "Вокализ"</t>
  </si>
  <si>
    <t>Танцевальный коллектив "Ляйсан"</t>
  </si>
  <si>
    <t>Пунгина Лилия Рафилевна</t>
  </si>
  <si>
    <t>8(950)450-23-71</t>
  </si>
  <si>
    <t>lilypungina@yandex.ru</t>
  </si>
  <si>
    <t>Танцевальный коллектив "Кояшкай" младшая группа</t>
  </si>
  <si>
    <t xml:space="preserve">Танцевальный коллектив "Кояшкай" старшая группа </t>
  </si>
  <si>
    <t>Танцевальный коллектив "Тамчылар" 1 мл.группа</t>
  </si>
  <si>
    <t>Хасанова Алина Гаязовна</t>
  </si>
  <si>
    <t>8(992)227-50-41</t>
  </si>
  <si>
    <t>alina-apk@ya.ru</t>
  </si>
  <si>
    <t>Танцевальный коллектив "Тамчылар" 2 мл.группа</t>
  </si>
  <si>
    <t>Танцевальный коллектив "Алтын нурлар"</t>
  </si>
  <si>
    <t xml:space="preserve">Танцевальный коллектив "Тамчылар" </t>
  </si>
  <si>
    <t>Фольклорный коллектив "Чишмя"</t>
  </si>
  <si>
    <t>Фольклорный коллектив "Күбәләк"</t>
  </si>
  <si>
    <t>ИЗО студия "Семицветик"</t>
  </si>
  <si>
    <t>Корелина Райса Закиевна</t>
  </si>
  <si>
    <t>8(982)498-95-77</t>
  </si>
  <si>
    <t>korelina.1971@yandex.ru</t>
  </si>
  <si>
    <t>Клуб любителей танца "Драйв"</t>
  </si>
  <si>
    <t>Творческое орбъединение "Алтын куллар"</t>
  </si>
  <si>
    <t>Ашкерова Фарида Наиловна</t>
  </si>
  <si>
    <t>8(912)983-26-93</t>
  </si>
  <si>
    <t xml:space="preserve">Творческое объединений "Сундучок" </t>
  </si>
  <si>
    <t>Творческое объединение "Мастерская фантазий"</t>
  </si>
  <si>
    <t>Цирковая студия "Восторг"</t>
  </si>
  <si>
    <t>Габидуллина Аида Раилевна</t>
  </si>
  <si>
    <t>8(950)447-76-15</t>
  </si>
  <si>
    <t>aida270787@mail.ru</t>
  </si>
  <si>
    <t>Творческий клуб для детей инвалидов "Без Границ"</t>
  </si>
  <si>
    <t>Женский клуб "Мастерица"</t>
  </si>
  <si>
    <t>Женский клоуб "Здоровье"</t>
  </si>
  <si>
    <t>Клуб для детей СОП и ГР "Оранжевый тюльпан"</t>
  </si>
  <si>
    <t>Клуб волонтеров "ДоброКояновцы"</t>
  </si>
  <si>
    <t>Разработка проектно-сметной документации на капитальный ремонт Кояновского СДК МАУ КДЦ "Содружество"</t>
  </si>
  <si>
    <t>Муниципальная                                                                              программа Лобановского сельского                                                                      поселения «Развитие сферы культуры»                                                                            на 2019-2023 годы</t>
  </si>
  <si>
    <t xml:space="preserve">Текущий ремонт крыльца Лобановского СДК МАУ КДЦ "Содружество" </t>
  </si>
  <si>
    <t>Ремонт аварийной стены в  Кояновском СДК МАУ КДЦ "Содружество"</t>
  </si>
  <si>
    <t>Акустическая система</t>
  </si>
  <si>
    <t>http://dk-sodruzhestvo.ru</t>
  </si>
  <si>
    <t>8 (342) 256-57-09, 
8 (342) 256-57-45,
89127853957</t>
  </si>
  <si>
    <t>https://vk.com/dk_lobanovo</t>
  </si>
  <si>
    <t>Молодежь 
14 - 35 лет/
Участники клубных формирований</t>
  </si>
  <si>
    <t>Исполком Курултай башкир Пермского района</t>
  </si>
  <si>
    <t>8(342)297-31-13</t>
  </si>
  <si>
    <t>Фольклорный коллектив «Чишмя»</t>
  </si>
  <si>
    <t>Проект "59 фестивалей 59 региона"</t>
  </si>
  <si>
    <t>VIII Духовно-исторический Фестиваль имени Александра Невского</t>
  </si>
  <si>
    <t>Конкурс на лучшую организацию работы Волонтерского штаба помощи пожилым и маломобильным гражданам, в том числе гражданам с инвалидностью, в связи с угрозой распространения новой коронавирусной инфекции (covid-19)</t>
  </si>
  <si>
    <t>Управление социального развития Пермского муниципального района</t>
  </si>
  <si>
    <t>Организация работы волонтерского штаба Лобановского сельского поселения</t>
  </si>
  <si>
    <t>МАУ КДЦ "Содружество"</t>
  </si>
  <si>
    <t>МАОУ "Лобановская средняя общеобразовательная школа"</t>
  </si>
  <si>
    <t>волонтерство, творческий обмен, информационная поддержка</t>
  </si>
  <si>
    <t>Брейн-ринг "Слава тебе, солдат", организация поселенческих и районных мероприятий при участии школьников</t>
  </si>
  <si>
    <t>Общество инвалидов села Лобаново</t>
  </si>
  <si>
    <t>иное - общественная организация</t>
  </si>
  <si>
    <t>иное - совместная организация мероприятий</t>
  </si>
  <si>
    <t>Организация выставки "Золотые руки", организация собраний для общества инвалидов</t>
  </si>
  <si>
    <t>Первичная ветеранская орагнизация села Лобаново</t>
  </si>
  <si>
    <t>Проведение мероприятий для ветеранов и совета ветеранов</t>
  </si>
  <si>
    <t>МАУС "Лобановский Дом спорта"</t>
  </si>
  <si>
    <t>учреждение спорта</t>
  </si>
  <si>
    <t>Торжественное открытие стадиона</t>
  </si>
  <si>
    <t>Пермский центр развития добровольчества</t>
  </si>
  <si>
    <t>МКУ "Управление по молодежной политике и спорту" Пермского муниципального района</t>
  </si>
  <si>
    <t>учреждение по молодежной политике</t>
  </si>
  <si>
    <t>волонтерство, организация молодежных мероприятий</t>
  </si>
  <si>
    <t>Акция "Школа волонтеров", акция "Стоп ВИЧ, СПИД" и др.</t>
  </si>
  <si>
    <t>Детская школа искусств села Лобаново</t>
  </si>
  <si>
    <t>творческий обмен</t>
  </si>
  <si>
    <t>Совместная ораганизация творческих мероприятий с участием Детской школы искусств поселенческого и районного уровней</t>
  </si>
  <si>
    <t>МРО "Приход Храма Александра Невского в селе Лобаново"</t>
  </si>
  <si>
    <t>религиозное учреждение</t>
  </si>
  <si>
    <t>волонтерство, иное - совместная организация мероприятий</t>
  </si>
  <si>
    <t>Духовно-исторический Фестиваль имени Александра Невского</t>
  </si>
  <si>
    <t>Газета Пермского района "Нива"</t>
  </si>
  <si>
    <t>614030, Пермский край, г.Пермь, ул. 2-я Красавинская, 84</t>
  </si>
  <si>
    <t>печатные периодические издания</t>
  </si>
  <si>
    <t>бесплатно</t>
  </si>
  <si>
    <t>Интервью со специалистами, волонтерская деятельность, открытие детской площадки</t>
  </si>
  <si>
    <t>Пресс-служба Администрации Пермского муниципального района</t>
  </si>
  <si>
    <t xml:space="preserve"> Пермь, Верхнемуллинская, д. 71</t>
  </si>
  <si>
    <t>иное - интернет-ресурс</t>
  </si>
  <si>
    <t>статья, афиша, объявления</t>
  </si>
  <si>
    <t>Волонтерская деятельность</t>
  </si>
  <si>
    <t>Газета "Православная Пермь"</t>
  </si>
  <si>
    <t>Пермский край, г. Пермь, ул. Монастырская улица, 93А/1</t>
  </si>
  <si>
    <t>статья</t>
  </si>
  <si>
    <t>Фестиваль имени Александра Невского</t>
  </si>
  <si>
    <t>"Каждому скворцу- по дворцу!"</t>
  </si>
  <si>
    <t>МАУ КДЦ "Содружество" Лобановский ДК</t>
  </si>
  <si>
    <t>улица</t>
  </si>
  <si>
    <t>В феврале мы дали задание жителям села Лобаново вместе с детьми смастерить скворчесники, на общем мероприятии провели игровую программу, презентацию скворчесников и все вместе установили их на деревья главной аллеи села.</t>
  </si>
  <si>
    <t>"Мама-супер, мама-класс, мама-лучшая у нас!"</t>
  </si>
  <si>
    <t xml:space="preserve">В Мероприятии, которое приурочено ко Дню Матери приняло участие 10  мам. Для них прошел настоящий марафон заданий на выбывание, каждая мама победила в своей номинации и получила подарок!  </t>
  </si>
  <si>
    <t>"Встреча с Дедушкой Морозом"</t>
  </si>
  <si>
    <t>КДЦ</t>
  </si>
  <si>
    <t>Встреча с Дедом Морозом- волшебная сказка. По специальному коридору желаний , под звон колокольчиков ребята попали в настоящий Дом Деда Мороза и Снегурочки, пели песни, выполяни задания и выигрывали подарки.</t>
  </si>
  <si>
    <t>"Квартирник"</t>
  </si>
  <si>
    <t>Квартирники для молодежи стали творечской традицией Дома Культуры. Старшие школьники, студенты, взрослые люди собираются, чтобы попеть песни под гитару, попить чай и провести время в ламповой, уютной атмосфере.</t>
  </si>
  <si>
    <t>"Ветеранское подворье"</t>
  </si>
  <si>
    <t>Традиционное событие для пенсионеров, на котром они рассказывают и показывают свой урожай, соленья, презентуют творчески свои сады и огороды. Настоящий праздник урожая и цветов!</t>
  </si>
  <si>
    <t>Тематический вечер 
"Непокорённый Ленинград"</t>
  </si>
  <si>
    <t>МАУ КДЦ "Содружество"
Мулянский СДК</t>
  </si>
  <si>
    <t>Тематический вечер состоялся на сцене Мулянского ДК в театрализованной форме, с приглашением реальных героев - жителей Мулянки, чьи судьбы тесно связаны с героическим прошлым Ленинграда. Для зрителей были подготовлены тематические номера художественной самодеятельности. в ходе мероприятия были написаны письма - открытки для Ленинградцев и отправлены на адрес Государственного музея Обороны Ленинграда.</t>
  </si>
  <si>
    <t>Развлекательно-познавательная программа "Я могу все"</t>
  </si>
  <si>
    <t>На мероприятии присутствовали семьи, имеющие детей с ОВЗ. Участники демонстрировали свои творческие навыки в рамках мастер-класса и играли в игры.</t>
  </si>
  <si>
    <t xml:space="preserve">Чествование молодых многодетных матерей "Восхвалим женщину, чьё имя мать" </t>
  </si>
  <si>
    <t>В предверии Дня Матери прошло чествование молодых многодетных матерей, где почётный гость - председатель Курултай башкир Пермского края, член общественной палаты Пермского края Расиль Тимиргазиевич Мухаматьянов поздравил наших мам и вручил памятные подарки, а так же для матерей и детей них был показан концерт.</t>
  </si>
  <si>
    <t>в летнее каникулярное время организованы и проведены мастер-классы, игровые и конкусные программы, тематические дни, спортивные эстафеты и игры</t>
  </si>
  <si>
    <t>ул.Октябрьская, 21</t>
  </si>
  <si>
    <t>Путешествие в ЛЕТО</t>
  </si>
  <si>
    <t>Региональная газета "Пермь Башкорттары</t>
  </si>
  <si>
    <t>617830 Пермский край, г.Чернушка, ул.Нефтяников, 3</t>
  </si>
  <si>
    <t>Конкурс снежных скульптур, Мастер-классы по башкирским танцам, Неделя башкирской культуры в Пермском районе, День Победы, Лето-2020, Хылукай-2020, День пожилого человека, День матери, Новогодние мероприятия</t>
  </si>
  <si>
    <t>Капитальный ремонт Мулянского СДК</t>
  </si>
  <si>
    <t xml:space="preserve">Приведение в нормативное состояние учреждения культуры для безопасной и комфортной организации деятельности </t>
  </si>
  <si>
    <t>Капитальный ремонт Кояновского СДК</t>
  </si>
  <si>
    <t>Оборудование приспособлениями для инвалидов и маломобильных групп населения 3 Домов культуры: Лобановского, Мулянского и Кояновского.</t>
  </si>
  <si>
    <t>Организация мероприятий для инвалидов и лиц с ОВЗ</t>
  </si>
  <si>
    <t xml:space="preserve">Установка систем антитеррористической безопасности: (2 системы видеонаблюдение в Мулянском,  Кояновском СДК, освещение территории,  и др.) </t>
  </si>
  <si>
    <t>Работы по утеплению и отделке фасада  с торцевой и задней частей здания, установке системы аварийного   освещения, заземления Лобановского СДК</t>
  </si>
  <si>
    <t xml:space="preserve"> Шоу-постановки и эстрадные танцы</t>
  </si>
  <si>
    <t>Творческое движеие "Вдохновение</t>
  </si>
  <si>
    <t>Разбот танцевальных постановок на примере современного, эстрадного и детского танца</t>
  </si>
  <si>
    <t>Построение комбинаций у станка для урока народного танца</t>
  </si>
  <si>
    <t xml:space="preserve">Кадровый учёт </t>
  </si>
  <si>
    <t>г. Пермь</t>
  </si>
  <si>
    <t>Академия Снегурочек 2020</t>
  </si>
  <si>
    <t>Региональная акаденмия Снегурочек. Рук. Е.Шарапова</t>
  </si>
  <si>
    <t xml:space="preserve">региональная педагогическаяконференция для учителей и библиотекарей  «Детское чтение в контексте современной культуры» в рамках проекта «Обеспечение методического сопровождения внеурочной деятельности в сфере поддержки чтения». </t>
  </si>
  <si>
    <t>180/56003</t>
  </si>
  <si>
    <t>ВИА "Бро Бэнд"</t>
  </si>
  <si>
    <t>Пермский район</t>
  </si>
  <si>
    <t>Районный конкурс тематических концертных программ, посвященных 75-летию Победы в ВОВ</t>
  </si>
  <si>
    <t>диплом победителя</t>
  </si>
  <si>
    <t xml:space="preserve">Хор ветеранов "Русская душа", Максимов М. И. </t>
  </si>
  <si>
    <t>Сивкова А. С.</t>
  </si>
  <si>
    <t>Диплом 2 место</t>
  </si>
  <si>
    <t>Попова Д. С.</t>
  </si>
  <si>
    <t>Конкурсный отбор по направлению "Государственная поддержка лучших работников сельских учреждений культуры"</t>
  </si>
  <si>
    <t>Акварель</t>
  </si>
  <si>
    <t>Ежегодный творческий кокурс детского рисунка "Я встречаю новый год"</t>
  </si>
  <si>
    <t>Пиноккио</t>
  </si>
  <si>
    <t>Международный многожанровый конкурс-фестиваль "Птица счастья"</t>
  </si>
  <si>
    <t>Радуга</t>
  </si>
  <si>
    <t>с.Култаево</t>
  </si>
  <si>
    <t>Районный фестиваль семейного творчества "Семья"</t>
  </si>
  <si>
    <t>диплом 2 степени</t>
  </si>
  <si>
    <t>Краевой фестиваль"Наш Пермский край"</t>
  </si>
  <si>
    <t>Мечта</t>
  </si>
  <si>
    <t>Всероссийский фестивальный конкурс "Мелодинка"</t>
  </si>
  <si>
    <t>г. Самара</t>
  </si>
  <si>
    <t>Международный творческий конкурс "Дверца открывается, сказка начинается"</t>
  </si>
  <si>
    <t>диплом 1 степени, диплом 2 степени, 2 диплома 3 степени</t>
  </si>
  <si>
    <t>Палитра</t>
  </si>
  <si>
    <t>г.Самара</t>
  </si>
  <si>
    <t>Международный творческий конкурс  "Однажды в студеную зимнюю пору"</t>
  </si>
  <si>
    <t>диплом 1 степени, диплом 2 степени</t>
  </si>
  <si>
    <t>Колорит</t>
  </si>
  <si>
    <t>Международный творческий конкурс "В мире животных"</t>
  </si>
  <si>
    <t>Кояшкай ст гр</t>
  </si>
  <si>
    <t>2 всероссийский многожанровый конкурс-фестиваль детского, юношеского и взрослого творчества "Птица счастья"</t>
  </si>
  <si>
    <t>3 краевой конкурс-фестиваль башкирской культуры в Пермском крае "Кочевник"</t>
  </si>
  <si>
    <t>Алтын нулар</t>
  </si>
  <si>
    <t>лауреат 3 степени</t>
  </si>
  <si>
    <t>Тамчылар</t>
  </si>
  <si>
    <t>диплом 3 степени</t>
  </si>
  <si>
    <t>Семицветик</t>
  </si>
  <si>
    <t>ЗАТО Звездный</t>
  </si>
  <si>
    <t>Межмуниципальный конкурс декоративно-прикладного творчества "Мастерская деда Мороза"</t>
  </si>
  <si>
    <t>3 диплома 1 степени</t>
  </si>
  <si>
    <t>диплом 1 степени, диплом 3 степени</t>
  </si>
  <si>
    <t>Алтын нуллар</t>
  </si>
  <si>
    <t>всероссийский творческий конкурс "Майский праздник - День Победы"</t>
  </si>
  <si>
    <t>2 диплома 1 степени, диплом 2 степени</t>
  </si>
  <si>
    <t>Сундучок</t>
  </si>
  <si>
    <t>диплом 1 степени</t>
  </si>
  <si>
    <t>Мастерская фантазий</t>
  </si>
  <si>
    <t>Мастерица</t>
  </si>
  <si>
    <t>Хор ветеранов "Русская душа"</t>
  </si>
  <si>
    <t>Максимов М. И.</t>
  </si>
  <si>
    <t>Фестиваль-конкурс хоров ветеранов "Новогодний-семейный переполох"</t>
  </si>
  <si>
    <t>п. Мулянка</t>
  </si>
  <si>
    <t>МО "Интересные люди"</t>
  </si>
  <si>
    <t>Планерка молодежных активов</t>
  </si>
  <si>
    <t>14 межрегиональная выставка "Ярмарка народных промыслов и декоративно-прикладного искусства"</t>
  </si>
  <si>
    <t>Женский клуб "Мастерицы"</t>
  </si>
  <si>
    <t>Зеленина Е. С.</t>
  </si>
  <si>
    <t>Хореографический коллектив "Капель"</t>
  </si>
  <si>
    <t xml:space="preserve">Алтынцева А. А. </t>
  </si>
  <si>
    <t>14 Фестиваль искусств детей и юношества им. Д. Б. Кабалевского</t>
  </si>
  <si>
    <t>г. Кунгур</t>
  </si>
  <si>
    <t>Зеленина Е. С., Сивкова А. С.</t>
  </si>
  <si>
    <t>Районный Фестиваль семейного творчества "Семья"</t>
  </si>
  <si>
    <t>д. Фролы Пермский район</t>
  </si>
  <si>
    <t>Районное мероприятие "Твое время быть волонтером"</t>
  </si>
  <si>
    <t>с. Култаево Пермский район</t>
  </si>
  <si>
    <t>Краевое мероприятие "Феофановские чтения Пермской Епархии"</t>
  </si>
  <si>
    <t>"Чишмя"</t>
  </si>
  <si>
    <t>Габдульбарова З. Н.</t>
  </si>
  <si>
    <t>"Кояшкай" ст гр</t>
  </si>
  <si>
    <t>"Алтын нурлар"</t>
  </si>
  <si>
    <t>Хасанова А. Г.</t>
  </si>
  <si>
    <t>"Тамчылар"</t>
  </si>
  <si>
    <t>Школа социального проектирования</t>
  </si>
  <si>
    <t>МКУ "Управление по молодежной политике и спорту Пермского муниципального района"</t>
  </si>
  <si>
    <t>Главный государственный налоговый инспектор отдела внутренних проверок 1</t>
  </si>
  <si>
    <t>Изменения  в работе с контрольно-кассовой техникой в 2020 году. Ответы от ИФНС на актуальные вопросы"</t>
  </si>
  <si>
    <t>Пермский государственный  национальный исследовательский университет" региональный институт непрерывного образования  вместе с краевой библиотекой им.М.Горького</t>
  </si>
  <si>
    <t>Мулянская СОШ</t>
  </si>
  <si>
    <t>образовательная</t>
  </si>
  <si>
    <t>организация мероприятий для детей, участие трудового коллектива в культурно-массвых мероприятиях</t>
  </si>
  <si>
    <t>День поселка, Масленица, новогодние детские мероприятия</t>
  </si>
  <si>
    <t>Детский сад</t>
  </si>
  <si>
    <t>дошкольное воспитание</t>
  </si>
  <si>
    <t>Мебельная фабрика "Аврора"</t>
  </si>
  <si>
    <t>производство мягкой мебели</t>
  </si>
  <si>
    <t>организация меропряитий для трудового коллектива</t>
  </si>
  <si>
    <t>Совет ветеранов п.Мулянка</t>
  </si>
  <si>
    <t>работа с ветеранами</t>
  </si>
  <si>
    <t>организация меропряитий для ветеранов</t>
  </si>
  <si>
    <t>Конкурс "Ветеранское подворье", чествование семей-юбиляров (Золотые юбиляры), межпоселенческий фестиваль "Новогодний переполох"), День Победы</t>
  </si>
  <si>
    <t>художник</t>
  </si>
  <si>
    <t>заместитель директора</t>
  </si>
  <si>
    <t>Габдульбарова Замира наиловна</t>
  </si>
  <si>
    <t>руководитель кружка</t>
  </si>
  <si>
    <t xml:space="preserve">библиотекарь </t>
  </si>
  <si>
    <t>МАУ КДЦ "Содружество" Лобановский СДК</t>
  </si>
  <si>
    <t>8(342)256-57-45</t>
  </si>
  <si>
    <t>культорганизатор</t>
  </si>
  <si>
    <t>Практики и методики преподавания декоративно-прикладного искусства (творческая лаборатория) / в рамках Национального проекта "Культура"</t>
  </si>
  <si>
    <t xml:space="preserve"> Федеральное государственное бюджетное образовательное учреждение высшего образования
«Сибирского государственного института искусств имени Дмитрия Хворостовского»
</t>
  </si>
  <si>
    <t>Менеджмент и маркетинг в сфере культуры / в рамках Национального проекта "Культура"</t>
  </si>
  <si>
    <t xml:space="preserve"> Федеральное государственное бюджетное образовательное учреждение высшего образования
«Кемеровский государственный институт культуры»
</t>
  </si>
  <si>
    <t>Культурный код территории: технологии формирования геобренда / в рамках Национального проекта "Культура"</t>
  </si>
  <si>
    <t xml:space="preserve">ФГБОУ ВО «Московский государственный институт культуры» </t>
  </si>
  <si>
    <t>Студия «Карандаш»</t>
  </si>
  <si>
    <t>не востребован</t>
  </si>
  <si>
    <t>Группа «Class»</t>
  </si>
  <si>
    <t>нет руководителя</t>
  </si>
  <si>
    <t>Группа "Брейк-данс", старшая группа</t>
  </si>
  <si>
    <t>В связи с началом и продолжением пандемии</t>
  </si>
  <si>
    <t>Группа "Брейк-данс", младшая группа</t>
  </si>
  <si>
    <t>Клуб "Умножай способности"</t>
  </si>
  <si>
    <t>Клуб "Абвгдейка"</t>
  </si>
  <si>
    <t>Клуб "Дуэт"</t>
  </si>
  <si>
    <t>Театральный кружок "Теремок"</t>
  </si>
  <si>
    <t>В связи с временным отсутствием бывшего руководителя (отпуск по уходу за ребёнком)</t>
  </si>
  <si>
    <t>Клуб любителей татарского языка "Туган тел"</t>
  </si>
  <si>
    <t>Габдульбарова Замира Наиловна</t>
  </si>
  <si>
    <t>Рождественская Елка. Новогоднее представление.</t>
  </si>
  <si>
    <t xml:space="preserve">Рождественская елка </t>
  </si>
  <si>
    <t>«Новогодний  переполох»  Межпоселенческий фестиваль творчества ветеранов.</t>
  </si>
  <si>
    <t>Фестиваль художественной самодеятельности «Виват, Россия!»</t>
  </si>
  <si>
    <t>Конкурс красоты для девочек</t>
  </si>
  <si>
    <t xml:space="preserve">Неделя культуры </t>
  </si>
  <si>
    <t>Масленичное гуляние на площади</t>
  </si>
  <si>
    <t>Конкурс агитбригад за ЗОЖ</t>
  </si>
  <si>
    <t>Праздничная концертная программа «Милым мамам»</t>
  </si>
  <si>
    <t>Мероприятие для школьников о космосе "Тайны Вселенной"</t>
  </si>
  <si>
    <t>Военно-патриотическая межпоселенческая эстафета «АРМЕЙСКИЕ РУБЕЖИ»</t>
  </si>
  <si>
    <t>Молодежный фестиваль «Молодежь выбирает ЗОЖ»</t>
  </si>
  <si>
    <t>«Когда поёт душа»,- фестиваль песни вокальных коллективов п.Мулянка</t>
  </si>
  <si>
    <t>Концертная агитбригада «Дорогами войны», посвящённая Дню Победы.</t>
  </si>
  <si>
    <t>Акция "Бессмертный полк"</t>
  </si>
  <si>
    <t>Митинг</t>
  </si>
  <si>
    <t>Отчётный концерт коллективов худ.самодеятельности ДК</t>
  </si>
  <si>
    <t>«А у нас в России», - праздничная программа для жителей посёлка, посвящённая дню независимости России</t>
  </si>
  <si>
    <t>Тематический вечер памяти и скорби «80 лет скорби»</t>
  </si>
  <si>
    <t>День поселка</t>
  </si>
  <si>
    <t>Конкурс молодых семей, в рамках Дня посёлка, посвящённый Дню семьи, Любви и Верности</t>
  </si>
  <si>
    <t>«Звенит гитарная струна», - межпоселенческий молодёжный конкурс - фестиваль туристической песни.</t>
  </si>
  <si>
    <t>«День пожилого человека» - праздничная программа для людей элегантного возраста</t>
  </si>
  <si>
    <t xml:space="preserve">День матери. Конкурсная программа «Мама и дочка» </t>
  </si>
  <si>
    <t>Семейный конкурс "Папа, мама, я - дружная семья"</t>
  </si>
  <si>
    <t>Новогодние спектакли для детей</t>
  </si>
  <si>
    <t>Выставка под открытым небом "Хроника Дня Победы в селе Лобаново"</t>
  </si>
  <si>
    <t>Салют Победы - онлайн-марафон творчества для детей</t>
  </si>
  <si>
    <t>«Рассвет Победы»</t>
  </si>
  <si>
    <t>Отчётный концерт хореографического коллектива "КАПЕЛЬ"</t>
  </si>
  <si>
    <t>Отчетный концерт творческих коллективов Дома культуры
"Славим Россию"</t>
  </si>
  <si>
    <t>Акция "Свеча Памяти у мемориала"</t>
  </si>
  <si>
    <t>День села</t>
  </si>
  <si>
    <t>Фестиваль художественного творчества ветеранов Лобановского поселения «Творческая династия»</t>
  </si>
  <si>
    <t>Праздничный концерт "От сердца к сердцу"</t>
  </si>
  <si>
    <t>Благотворительное мероприятие, посвященное Дню народного единства.</t>
  </si>
  <si>
    <t>Новогоднее театрализованное представление для школьников</t>
  </si>
  <si>
    <t>Башкирский обрядовый праздник «Кэккук сэйе»</t>
  </si>
  <si>
    <t>День села Кояново</t>
  </si>
  <si>
    <t>Семейный праздник «Хватит радости нам всем»</t>
  </si>
  <si>
    <t>Районный Сабантуй</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</si>
</sst>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_₽"/>
    <numFmt numFmtId="165" formatCode="[$-419]mmmm\ yyyy;@"/>
    <numFmt numFmtId="166" formatCode="0.0"/>
    <numFmt numFmtId="167" formatCode="#,##0.00_ ;\-#,##0.00\ "/>
  </numFmts>
  <fonts count="52">
    <font>
      <sz val="11"/>
      <color theme="1"/>
      <name val="Calibri"/>
      <family val="2"/>
      <charset val="204"/>
      <scheme val="minor"/>
    </font>
    <font>
      <sz val="12"/>
      <color theme="1"/>
      <name val="Calibri"/>
      <family val="2"/>
      <charset val="204"/>
      <scheme val="minor"/>
    </font>
    <font>
      <b/>
      <sz val="11"/>
      <color rgb="FF000000"/>
      <name val="Times New Roman"/>
      <family val="1"/>
      <charset val="204"/>
    </font>
    <font>
      <b/>
      <sz val="11"/>
      <color theme="1"/>
      <name val="Times New Roman"/>
      <family val="1"/>
      <charset val="204"/>
    </font>
    <font>
      <sz val="11"/>
      <color theme="1"/>
      <name val="Times New Roman"/>
      <family val="1"/>
      <charset val="204"/>
    </font>
    <font>
      <b/>
      <sz val="10"/>
      <color rgb="FF000000"/>
      <name val="Times New Roman"/>
      <family val="1"/>
      <charset val="204"/>
    </font>
    <font>
      <sz val="11"/>
      <color rgb="FF000000"/>
      <name val="Times New Roman"/>
      <family val="1"/>
      <charset val="204"/>
    </font>
    <font>
      <b/>
      <sz val="12"/>
      <color rgb="FF000000"/>
      <name val="Times New Roman"/>
      <family val="1"/>
      <charset val="204"/>
    </font>
    <font>
      <u/>
      <sz val="11"/>
      <color theme="10"/>
      <name val="Calibri"/>
      <family val="2"/>
      <charset val="204"/>
      <scheme val="minor"/>
    </font>
    <font>
      <b/>
      <sz val="12"/>
      <color theme="1"/>
      <name val="Times New Roman"/>
      <family val="1"/>
      <charset val="204"/>
    </font>
    <font>
      <sz val="12"/>
      <color rgb="FF000000"/>
      <name val="Times New Roman"/>
      <family val="1"/>
      <charset val="204"/>
    </font>
    <font>
      <u/>
      <sz val="12"/>
      <color theme="10"/>
      <name val="Calibri"/>
      <family val="2"/>
      <charset val="204"/>
      <scheme val="minor"/>
    </font>
    <font>
      <sz val="12"/>
      <color theme="1"/>
      <name val="Times New Roman"/>
      <family val="1"/>
      <charset val="204"/>
    </font>
    <font>
      <b/>
      <sz val="10"/>
      <color theme="1"/>
      <name val="Times New Roman"/>
      <family val="1"/>
      <charset val="204"/>
    </font>
    <font>
      <b/>
      <sz val="14"/>
      <color theme="1"/>
      <name val="Times New Roman"/>
      <family val="1"/>
      <charset val="204"/>
    </font>
    <font>
      <b/>
      <sz val="14"/>
      <color rgb="FF000000"/>
      <name val="Times New Roman"/>
      <family val="1"/>
      <charset val="204"/>
    </font>
    <font>
      <b/>
      <sz val="14"/>
      <name val="Times New Roman"/>
      <family val="1"/>
      <charset val="204"/>
    </font>
    <font>
      <sz val="14"/>
      <color theme="1"/>
      <name val="Times New Roman"/>
      <family val="1"/>
      <charset val="204"/>
    </font>
    <font>
      <i/>
      <sz val="12"/>
      <color theme="1"/>
      <name val="Times New Roman"/>
      <family val="1"/>
      <charset val="204"/>
    </font>
    <font>
      <sz val="16"/>
      <color theme="1"/>
      <name val="Times New Roman"/>
      <family val="1"/>
      <charset val="204"/>
    </font>
    <font>
      <sz val="14"/>
      <color theme="1"/>
      <name val="Calibri"/>
      <family val="2"/>
      <charset val="204"/>
      <scheme val="minor"/>
    </font>
    <font>
      <b/>
      <sz val="14"/>
      <color theme="1"/>
      <name val="Calibri"/>
      <family val="2"/>
      <charset val="204"/>
      <scheme val="minor"/>
    </font>
    <font>
      <sz val="14"/>
      <color rgb="FF000000"/>
      <name val="Times New Roman"/>
      <family val="1"/>
      <charset val="204"/>
    </font>
    <font>
      <sz val="16"/>
      <color rgb="FF000000"/>
      <name val="Times New Roman"/>
      <family val="1"/>
      <charset val="204"/>
    </font>
    <font>
      <b/>
      <sz val="14"/>
      <color rgb="FF002060"/>
      <name val="Times New Roman"/>
      <family val="1"/>
      <charset val="204"/>
    </font>
    <font>
      <b/>
      <sz val="16"/>
      <color rgb="FF002060"/>
      <name val="Times New Roman"/>
      <family val="1"/>
      <charset val="204"/>
    </font>
    <font>
      <u/>
      <sz val="14"/>
      <color rgb="FF002060"/>
      <name val="Times New Roman"/>
      <family val="1"/>
      <charset val="204"/>
    </font>
    <font>
      <sz val="14"/>
      <color rgb="FF002060"/>
      <name val="Times New Roman"/>
      <family val="1"/>
      <charset val="204"/>
    </font>
    <font>
      <sz val="12"/>
      <color rgb="FF002060"/>
      <name val="Times New Roman"/>
      <family val="1"/>
      <charset val="204"/>
    </font>
    <font>
      <b/>
      <sz val="18"/>
      <color rgb="FF002060"/>
      <name val="Times New Roman"/>
      <family val="1"/>
      <charset val="204"/>
    </font>
    <font>
      <sz val="16"/>
      <color theme="1"/>
      <name val="Calibri"/>
      <family val="2"/>
      <charset val="204"/>
      <scheme val="minor"/>
    </font>
    <font>
      <b/>
      <u/>
      <sz val="11"/>
      <color rgb="FF00B050"/>
      <name val="Times New Roman"/>
      <family val="1"/>
      <charset val="204"/>
    </font>
    <font>
      <b/>
      <sz val="18"/>
      <color theme="1"/>
      <name val="Times New Roman"/>
      <family val="1"/>
      <charset val="204"/>
    </font>
    <font>
      <b/>
      <u/>
      <sz val="11"/>
      <color rgb="FFFF0000"/>
      <name val="Times New Roman"/>
      <family val="1"/>
      <charset val="204"/>
    </font>
    <font>
      <b/>
      <sz val="12"/>
      <color rgb="FF002060"/>
      <name val="Times New Roman"/>
      <family val="1"/>
      <charset val="204"/>
    </font>
    <font>
      <b/>
      <sz val="12"/>
      <color theme="4" tint="-0.499984740745262"/>
      <name val="Times New Roman"/>
      <family val="1"/>
      <charset val="204"/>
    </font>
    <font>
      <sz val="12"/>
      <color theme="4" tint="-0.499984740745262"/>
      <name val="Times New Roman"/>
      <family val="1"/>
      <charset val="204"/>
    </font>
    <font>
      <u/>
      <sz val="12"/>
      <color theme="4" tint="-0.499984740745262"/>
      <name val="Calibri"/>
      <family val="2"/>
      <charset val="204"/>
      <scheme val="minor"/>
    </font>
    <font>
      <sz val="16"/>
      <color theme="4" tint="-0.499984740745262"/>
      <name val="Times New Roman"/>
      <family val="1"/>
      <charset val="204"/>
    </font>
    <font>
      <sz val="11"/>
      <color theme="1"/>
      <name val="Calibri"/>
      <family val="2"/>
      <charset val="204"/>
      <scheme val="minor"/>
    </font>
    <font>
      <b/>
      <u/>
      <sz val="14"/>
      <color theme="0"/>
      <name val="Times New Roman"/>
      <family val="1"/>
      <charset val="204"/>
    </font>
    <font>
      <u/>
      <sz val="12"/>
      <color theme="10"/>
      <name val="Times New Roman"/>
      <family val="1"/>
      <charset val="204"/>
    </font>
    <font>
      <b/>
      <sz val="11"/>
      <color rgb="FF002060"/>
      <name val="Times New Roman"/>
      <family val="1"/>
      <charset val="204"/>
    </font>
    <font>
      <sz val="11"/>
      <color theme="4" tint="-0.499984740745262"/>
      <name val="Times New Roman"/>
      <family val="1"/>
      <charset val="204"/>
    </font>
    <font>
      <b/>
      <u/>
      <sz val="14"/>
      <color theme="4" tint="-0.249977111117893"/>
      <name val="Times New Roman"/>
      <family val="1"/>
      <charset val="204"/>
    </font>
    <font>
      <b/>
      <u/>
      <sz val="14"/>
      <color rgb="FF002060"/>
      <name val="Times New Roman"/>
      <family val="1"/>
      <charset val="204"/>
    </font>
    <font>
      <b/>
      <sz val="10"/>
      <color rgb="FF002060"/>
      <name val="Times New Roman"/>
      <family val="1"/>
      <charset val="204"/>
    </font>
    <font>
      <sz val="11"/>
      <color rgb="FF002060"/>
      <name val="Times New Roman"/>
      <family val="1"/>
      <charset val="204"/>
    </font>
    <font>
      <u/>
      <sz val="11"/>
      <color rgb="FF002060"/>
      <name val="Calibri"/>
      <family val="2"/>
      <charset val="204"/>
      <scheme val="minor"/>
    </font>
    <font>
      <u/>
      <sz val="12"/>
      <color rgb="FF002060"/>
      <name val="Calibri"/>
      <family val="2"/>
      <charset val="204"/>
      <scheme val="minor"/>
    </font>
    <font>
      <i/>
      <sz val="14"/>
      <color rgb="FF002060"/>
      <name val="Times New Roman"/>
      <family val="1"/>
      <charset val="204"/>
    </font>
    <font>
      <sz val="14"/>
      <color theme="1"/>
      <name val="Speak Pro"/>
      <family val="2"/>
    </font>
  </fonts>
  <fills count="2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BEB0F2"/>
        <bgColor indexed="64"/>
      </patternFill>
    </fill>
    <fill>
      <patternFill patternType="solid">
        <fgColor rgb="FFFFFF66"/>
        <bgColor indexed="64"/>
      </patternFill>
    </fill>
    <fill>
      <patternFill patternType="solid">
        <fgColor rgb="FF99FFCC"/>
        <bgColor indexed="64"/>
      </patternFill>
    </fill>
    <fill>
      <patternFill patternType="solid">
        <fgColor rgb="FFFF000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rgb="FFCCFFCC"/>
        <bgColor indexed="64"/>
      </patternFill>
    </fill>
    <fill>
      <patternFill patternType="solid">
        <fgColor theme="7" tint="0.79998168889431442"/>
        <bgColor indexed="64"/>
      </patternFill>
    </fill>
    <fill>
      <patternFill patternType="solid">
        <fgColor rgb="FFCCCCFF"/>
        <bgColor indexed="64"/>
      </patternFill>
    </fill>
    <fill>
      <patternFill patternType="solid">
        <fgColor rgb="FF9D88EC"/>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0" borderId="0" applyNumberFormat="0" applyFill="0" applyBorder="0" applyAlignment="0" applyProtection="0"/>
    <xf numFmtId="9" fontId="39" fillId="0" borderId="0" applyFont="0" applyFill="0" applyBorder="0" applyAlignment="0" applyProtection="0"/>
  </cellStyleXfs>
  <cellXfs count="1073">
    <xf numFmtId="0" fontId="0" fillId="0" borderId="0" xfId="0"/>
    <xf numFmtId="0" fontId="0" fillId="0" borderId="0" xfId="0" applyFill="1" applyAlignment="1">
      <alignment horizontal="center" vertical="top"/>
    </xf>
    <xf numFmtId="0" fontId="20" fillId="0" borderId="0" xfId="0" applyFont="1"/>
    <xf numFmtId="0" fontId="21" fillId="2" borderId="0" xfId="0" applyFont="1" applyFill="1" applyAlignment="1">
      <alignment horizontal="left"/>
    </xf>
    <xf numFmtId="0" fontId="20" fillId="0" borderId="0" xfId="0" applyFont="1" applyAlignment="1">
      <alignment horizontal="left"/>
    </xf>
    <xf numFmtId="0" fontId="21" fillId="2" borderId="0" xfId="0" applyFont="1" applyFill="1"/>
    <xf numFmtId="0" fontId="4" fillId="9" borderId="0" xfId="0" applyFont="1" applyFill="1"/>
    <xf numFmtId="0" fontId="21" fillId="0" borderId="0" xfId="0" applyFont="1"/>
    <xf numFmtId="0" fontId="12" fillId="0" borderId="1" xfId="0" applyFont="1" applyFill="1" applyBorder="1" applyAlignment="1">
      <alignment horizontal="left" vertical="top" wrapText="1"/>
    </xf>
    <xf numFmtId="0" fontId="4" fillId="0" borderId="0" xfId="0" applyFont="1" applyAlignment="1">
      <alignment vertical="top" wrapText="1"/>
    </xf>
    <xf numFmtId="0" fontId="29" fillId="0" borderId="0" xfId="0" applyFont="1" applyAlignment="1">
      <alignment vertical="top" wrapText="1"/>
    </xf>
    <xf numFmtId="0" fontId="26" fillId="0" borderId="0" xfId="1" applyFont="1" applyAlignment="1">
      <alignment vertical="top" wrapText="1"/>
    </xf>
    <xf numFmtId="0" fontId="4" fillId="0" borderId="0" xfId="0" applyFont="1" applyFill="1" applyBorder="1"/>
    <xf numFmtId="0" fontId="4" fillId="0" borderId="0" xfId="0" applyFont="1" applyFill="1"/>
    <xf numFmtId="0" fontId="27" fillId="14" borderId="0" xfId="0" applyFont="1" applyFill="1" applyAlignment="1">
      <alignment wrapText="1"/>
    </xf>
    <xf numFmtId="0" fontId="27" fillId="14" borderId="0" xfId="0" applyFont="1" applyFill="1" applyAlignment="1">
      <alignment vertical="top" wrapText="1"/>
    </xf>
    <xf numFmtId="0" fontId="24" fillId="14" borderId="0" xfId="0" applyFont="1" applyFill="1" applyAlignment="1">
      <alignment vertical="top" wrapText="1"/>
    </xf>
    <xf numFmtId="49" fontId="10" fillId="0" borderId="1" xfId="0" applyNumberFormat="1" applyFont="1" applyFill="1" applyBorder="1" applyAlignment="1" applyProtection="1">
      <alignment horizontal="left" vertical="top" wrapText="1"/>
      <protection locked="0"/>
    </xf>
    <xf numFmtId="0" fontId="40" fillId="10" borderId="0" xfId="1" applyFont="1" applyFill="1" applyAlignment="1">
      <alignment horizontal="center" vertical="center"/>
    </xf>
    <xf numFmtId="0" fontId="10" fillId="0" borderId="1" xfId="0" applyFont="1" applyFill="1" applyBorder="1" applyAlignment="1" applyProtection="1">
      <alignment horizontal="left" vertical="top" wrapText="1"/>
      <protection locked="0"/>
    </xf>
    <xf numFmtId="0" fontId="45" fillId="0" borderId="0" xfId="1" applyFont="1" applyAlignment="1">
      <alignment vertical="top" wrapText="1"/>
    </xf>
    <xf numFmtId="0" fontId="27" fillId="0" borderId="0" xfId="0" applyFont="1" applyAlignment="1">
      <alignment vertical="top" wrapText="1"/>
    </xf>
    <xf numFmtId="0" fontId="47" fillId="0" borderId="0" xfId="0" applyFont="1" applyAlignment="1">
      <alignment vertical="top" wrapText="1"/>
    </xf>
    <xf numFmtId="0" fontId="0" fillId="0" borderId="0" xfId="0" applyFill="1"/>
    <xf numFmtId="0" fontId="17" fillId="0" borderId="0" xfId="0" applyFont="1" applyFill="1"/>
    <xf numFmtId="0" fontId="9" fillId="0" borderId="0" xfId="0" applyFont="1" applyFill="1" applyAlignment="1">
      <alignment horizontal="left" wrapText="1"/>
    </xf>
    <xf numFmtId="0" fontId="9" fillId="0" borderId="0" xfId="0" applyFont="1" applyFill="1" applyAlignment="1">
      <alignment wrapText="1"/>
    </xf>
    <xf numFmtId="0" fontId="3" fillId="0" borderId="0" xfId="0" applyFont="1" applyFill="1" applyBorder="1" applyAlignment="1">
      <alignment horizontal="center" vertical="top" wrapText="1"/>
    </xf>
    <xf numFmtId="0" fontId="0" fillId="0" borderId="0" xfId="0" applyFill="1" applyAlignment="1">
      <alignment vertical="top"/>
    </xf>
    <xf numFmtId="0" fontId="14" fillId="0" borderId="0" xfId="0" applyFont="1" applyFill="1"/>
    <xf numFmtId="0" fontId="1" fillId="0" borderId="0" xfId="0" applyFont="1" applyFill="1" applyAlignment="1">
      <alignment vertical="top"/>
    </xf>
    <xf numFmtId="0" fontId="9"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19" borderId="1" xfId="0" applyFont="1" applyFill="1" applyBorder="1" applyAlignment="1">
      <alignment horizontal="center" vertical="top" wrapText="1"/>
    </xf>
    <xf numFmtId="0" fontId="9" fillId="19" borderId="1" xfId="0" applyFont="1" applyFill="1" applyBorder="1" applyAlignment="1">
      <alignment horizontal="center" vertical="top" wrapText="1"/>
    </xf>
    <xf numFmtId="0" fontId="42" fillId="19" borderId="11" xfId="0" applyFont="1" applyFill="1" applyBorder="1" applyAlignment="1">
      <alignment horizontal="center" vertical="top" wrapText="1"/>
    </xf>
    <xf numFmtId="0" fontId="28" fillId="19" borderId="1" xfId="0" applyFont="1" applyFill="1" applyBorder="1" applyAlignment="1">
      <alignment horizontal="left" vertical="top" wrapText="1"/>
    </xf>
    <xf numFmtId="0" fontId="8" fillId="19" borderId="1" xfId="1" applyFill="1" applyBorder="1" applyAlignment="1">
      <alignment horizontal="left" vertical="top" wrapText="1"/>
    </xf>
    <xf numFmtId="0" fontId="9" fillId="19" borderId="2" xfId="0" applyFont="1" applyFill="1" applyBorder="1" applyAlignment="1">
      <alignment vertical="top" wrapText="1"/>
    </xf>
    <xf numFmtId="0" fontId="28" fillId="19" borderId="1" xfId="0" applyFont="1" applyFill="1" applyBorder="1" applyAlignment="1">
      <alignment horizontal="center" vertical="top" wrapText="1"/>
    </xf>
    <xf numFmtId="0" fontId="12" fillId="19" borderId="1" xfId="0" applyFont="1" applyFill="1" applyBorder="1" applyAlignment="1">
      <alignment horizontal="left" vertical="top" wrapText="1"/>
    </xf>
    <xf numFmtId="0" fontId="11" fillId="19" borderId="1" xfId="1" applyFont="1" applyFill="1" applyBorder="1" applyAlignment="1">
      <alignment horizontal="left" vertical="top" wrapText="1"/>
    </xf>
    <xf numFmtId="0" fontId="12" fillId="19" borderId="1" xfId="0" applyFont="1" applyFill="1" applyBorder="1" applyAlignment="1">
      <alignment horizontal="center" vertical="top" wrapText="1"/>
    </xf>
    <xf numFmtId="0" fontId="42" fillId="19" borderId="1" xfId="0" applyFont="1" applyFill="1" applyBorder="1" applyAlignment="1">
      <alignment horizontal="center" vertical="top" wrapText="1"/>
    </xf>
    <xf numFmtId="0" fontId="3" fillId="0" borderId="0" xfId="0" applyFont="1" applyFill="1" applyAlignment="1">
      <alignment horizontal="left" vertical="center"/>
    </xf>
    <xf numFmtId="0" fontId="14" fillId="0" borderId="0" xfId="0" applyFont="1" applyFill="1" applyAlignment="1">
      <alignment vertical="center"/>
    </xf>
    <xf numFmtId="0" fontId="3" fillId="0" borderId="0" xfId="0" applyFont="1" applyFill="1" applyAlignment="1">
      <alignment vertical="center"/>
    </xf>
    <xf numFmtId="0" fontId="0" fillId="0" borderId="0" xfId="0" applyFont="1" applyFill="1" applyAlignment="1">
      <alignment horizontal="center" vertical="top"/>
    </xf>
    <xf numFmtId="0" fontId="1" fillId="0" borderId="0" xfId="0" applyFont="1" applyFill="1"/>
    <xf numFmtId="0" fontId="3"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6" fillId="19" borderId="1" xfId="0" applyFont="1" applyFill="1" applyBorder="1" applyAlignment="1">
      <alignment horizontal="center" vertical="top" wrapText="1"/>
    </xf>
    <xf numFmtId="0" fontId="14" fillId="0" borderId="0" xfId="0" applyFont="1" applyFill="1" applyAlignment="1">
      <alignment horizontal="left" vertical="center"/>
    </xf>
    <xf numFmtId="0" fontId="7" fillId="0" borderId="0" xfId="0" applyFont="1" applyFill="1" applyAlignment="1">
      <alignment vertical="center"/>
    </xf>
    <xf numFmtId="0" fontId="2" fillId="0" borderId="0" xfId="0" applyFont="1" applyFill="1" applyAlignment="1">
      <alignment vertical="center"/>
    </xf>
    <xf numFmtId="0" fontId="4" fillId="0" borderId="0" xfId="0" applyFont="1" applyFill="1" applyAlignment="1">
      <alignment horizontal="center" vertical="top"/>
    </xf>
    <xf numFmtId="0" fontId="12" fillId="0" borderId="1" xfId="0" applyFont="1" applyFill="1" applyBorder="1" applyAlignment="1">
      <alignment horizontal="left" vertical="top"/>
    </xf>
    <xf numFmtId="0" fontId="3" fillId="19" borderId="1" xfId="0" applyFont="1" applyFill="1" applyBorder="1" applyAlignment="1">
      <alignment horizontal="center" vertical="top"/>
    </xf>
    <xf numFmtId="0" fontId="9" fillId="19" borderId="2" xfId="0" applyFont="1" applyFill="1" applyBorder="1" applyAlignment="1">
      <alignment horizontal="center" vertical="top" wrapText="1"/>
    </xf>
    <xf numFmtId="0" fontId="4" fillId="0" borderId="0" xfId="0" applyFont="1" applyFill="1" applyAlignment="1">
      <alignment horizontal="center"/>
    </xf>
    <xf numFmtId="0" fontId="47" fillId="19" borderId="1" xfId="0" applyFont="1" applyFill="1" applyBorder="1" applyAlignment="1">
      <alignment horizontal="left" vertical="top" wrapText="1"/>
    </xf>
    <xf numFmtId="0" fontId="34" fillId="19" borderId="1" xfId="0" applyFont="1" applyFill="1" applyBorder="1" applyAlignment="1">
      <alignment horizontal="center" vertical="top" wrapText="1"/>
    </xf>
    <xf numFmtId="0" fontId="28" fillId="19" borderId="2" xfId="0" applyFont="1" applyFill="1" applyBorder="1" applyAlignment="1">
      <alignment horizontal="left" vertical="top" wrapText="1"/>
    </xf>
    <xf numFmtId="164" fontId="12" fillId="0" borderId="1" xfId="0" applyNumberFormat="1" applyFont="1" applyFill="1" applyBorder="1" applyAlignment="1">
      <alignment horizontal="center" vertical="top"/>
    </xf>
    <xf numFmtId="164" fontId="28" fillId="19" borderId="1" xfId="0" applyNumberFormat="1" applyFont="1" applyFill="1" applyBorder="1" applyAlignment="1">
      <alignment horizontal="center" vertical="top" wrapText="1"/>
    </xf>
    <xf numFmtId="0" fontId="9" fillId="19" borderId="5" xfId="0" applyFont="1" applyFill="1" applyBorder="1" applyAlignment="1">
      <alignment vertical="center" wrapText="1"/>
    </xf>
    <xf numFmtId="0" fontId="9" fillId="19" borderId="6" xfId="0" applyFont="1" applyFill="1" applyBorder="1" applyAlignment="1">
      <alignment vertical="center" wrapText="1"/>
    </xf>
    <xf numFmtId="1" fontId="9" fillId="19" borderId="1" xfId="0" applyNumberFormat="1" applyFont="1" applyFill="1" applyBorder="1" applyAlignment="1" applyProtection="1">
      <alignment horizontal="center" vertical="center" wrapText="1"/>
      <protection hidden="1"/>
    </xf>
    <xf numFmtId="164" fontId="9" fillId="19" borderId="1" xfId="0" applyNumberFormat="1" applyFont="1" applyFill="1" applyBorder="1" applyAlignment="1" applyProtection="1">
      <alignment horizontal="center" vertical="center"/>
      <protection hidden="1"/>
    </xf>
    <xf numFmtId="1" fontId="12" fillId="0" borderId="1" xfId="0" applyNumberFormat="1" applyFont="1" applyFill="1" applyBorder="1" applyAlignment="1" applyProtection="1">
      <alignment horizontal="center" vertical="center" wrapText="1"/>
      <protection locked="0"/>
    </xf>
    <xf numFmtId="1" fontId="12" fillId="19" borderId="1" xfId="0" applyNumberFormat="1" applyFont="1" applyFill="1" applyBorder="1" applyAlignment="1" applyProtection="1">
      <alignment horizontal="center" vertical="center" wrapText="1"/>
      <protection hidden="1"/>
    </xf>
    <xf numFmtId="0" fontId="9" fillId="19" borderId="1" xfId="0" applyFont="1" applyFill="1" applyBorder="1" applyAlignment="1" applyProtection="1">
      <alignment horizontal="center" vertical="top" wrapText="1"/>
      <protection hidden="1"/>
    </xf>
    <xf numFmtId="0" fontId="3" fillId="19" borderId="1" xfId="0" applyFont="1" applyFill="1" applyBorder="1" applyAlignment="1" applyProtection="1">
      <alignment horizontal="center" vertical="top" wrapText="1"/>
      <protection hidden="1"/>
    </xf>
    <xf numFmtId="0" fontId="46" fillId="19" borderId="11" xfId="0" applyFont="1" applyFill="1" applyBorder="1" applyAlignment="1" applyProtection="1">
      <alignment horizontal="center" vertical="top" wrapText="1"/>
      <protection hidden="1"/>
    </xf>
    <xf numFmtId="0" fontId="28" fillId="19" borderId="11" xfId="0" applyFont="1" applyFill="1" applyBorder="1" applyAlignment="1" applyProtection="1">
      <alignment horizontal="center" vertical="top" wrapText="1"/>
      <protection hidden="1"/>
    </xf>
    <xf numFmtId="0" fontId="28" fillId="19" borderId="11" xfId="0" applyFont="1" applyFill="1" applyBorder="1" applyAlignment="1" applyProtection="1">
      <alignment horizontal="left" vertical="top" wrapText="1"/>
      <protection hidden="1"/>
    </xf>
    <xf numFmtId="0" fontId="12" fillId="0" borderId="1" xfId="0" applyFont="1" applyFill="1" applyBorder="1" applyAlignment="1" applyProtection="1">
      <alignment horizontal="left" vertical="top" wrapText="1"/>
      <protection locked="0"/>
    </xf>
    <xf numFmtId="0" fontId="12" fillId="0" borderId="11" xfId="0" applyFont="1" applyFill="1" applyBorder="1" applyAlignment="1" applyProtection="1">
      <alignment horizontal="left" vertical="top" wrapText="1"/>
      <protection locked="0"/>
    </xf>
    <xf numFmtId="1" fontId="12" fillId="0" borderId="1" xfId="0" applyNumberFormat="1" applyFont="1" applyFill="1" applyBorder="1" applyAlignment="1" applyProtection="1">
      <alignment horizontal="center" vertical="top" wrapText="1"/>
      <protection locked="0"/>
    </xf>
    <xf numFmtId="0" fontId="12"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top" wrapText="1"/>
      <protection locked="0"/>
    </xf>
    <xf numFmtId="0" fontId="1" fillId="0" borderId="1" xfId="0" applyFont="1" applyFill="1" applyBorder="1" applyAlignment="1" applyProtection="1">
      <alignment horizontal="left" vertical="top"/>
      <protection locked="0"/>
    </xf>
    <xf numFmtId="0" fontId="12" fillId="19" borderId="1" xfId="0" applyFont="1" applyFill="1" applyBorder="1" applyAlignment="1" applyProtection="1">
      <alignment horizontal="center" vertical="center" wrapText="1"/>
      <protection hidden="1"/>
    </xf>
    <xf numFmtId="0" fontId="1" fillId="19" borderId="1" xfId="0" applyFont="1" applyFill="1" applyBorder="1" applyAlignment="1" applyProtection="1">
      <alignment horizontal="left" vertical="top"/>
      <protection hidden="1"/>
    </xf>
    <xf numFmtId="0" fontId="4" fillId="0" borderId="1" xfId="0" applyFont="1" applyFill="1" applyBorder="1" applyProtection="1">
      <protection locked="0"/>
    </xf>
    <xf numFmtId="0" fontId="12" fillId="0" borderId="0" xfId="0" applyFont="1" applyFill="1"/>
    <xf numFmtId="3" fontId="12" fillId="0" borderId="1" xfId="0" applyNumberFormat="1" applyFont="1" applyFill="1" applyBorder="1" applyAlignment="1" applyProtection="1">
      <alignment horizontal="center" vertical="center" wrapText="1"/>
      <protection locked="0"/>
    </xf>
    <xf numFmtId="0" fontId="12" fillId="0" borderId="0" xfId="0" applyFont="1" applyFill="1" applyAlignment="1">
      <alignment vertical="top"/>
    </xf>
    <xf numFmtId="0" fontId="14" fillId="0" borderId="0" xfId="0" applyFont="1" applyFill="1" applyAlignment="1">
      <alignment vertical="top"/>
    </xf>
    <xf numFmtId="0" fontId="9" fillId="0" borderId="0" xfId="0" applyFont="1" applyFill="1" applyAlignment="1">
      <alignment vertical="top"/>
    </xf>
    <xf numFmtId="0" fontId="9" fillId="0" borderId="0" xfId="0" applyFont="1" applyFill="1" applyBorder="1" applyAlignment="1">
      <alignment horizontal="center" vertical="top" wrapText="1"/>
    </xf>
    <xf numFmtId="0" fontId="4" fillId="0" borderId="0" xfId="0" applyFont="1" applyFill="1" applyAlignment="1">
      <alignment vertical="top"/>
    </xf>
    <xf numFmtId="0" fontId="3" fillId="0" borderId="0" xfId="0" applyFont="1" applyFill="1" applyBorder="1" applyAlignment="1">
      <alignment horizontal="center" vertical="center" wrapText="1"/>
    </xf>
    <xf numFmtId="3" fontId="12" fillId="0" borderId="1" xfId="0" applyNumberFormat="1" applyFont="1" applyFill="1" applyBorder="1" applyAlignment="1" applyProtection="1">
      <alignment horizontal="left" vertical="center" wrapText="1"/>
      <protection locked="0"/>
    </xf>
    <xf numFmtId="0" fontId="10" fillId="0" borderId="1" xfId="0" applyFont="1" applyFill="1" applyBorder="1" applyAlignment="1" applyProtection="1">
      <alignment horizontal="center" vertical="center" wrapText="1"/>
      <protection locked="0"/>
    </xf>
    <xf numFmtId="0" fontId="9" fillId="0" borderId="0" xfId="0" applyFont="1" applyFill="1" applyAlignment="1">
      <alignment vertical="center"/>
    </xf>
    <xf numFmtId="0" fontId="36" fillId="0" borderId="0" xfId="0" applyFont="1" applyFill="1" applyAlignment="1">
      <alignment vertical="top"/>
    </xf>
    <xf numFmtId="0" fontId="7" fillId="19" borderId="1" xfId="0" applyFont="1" applyFill="1" applyBorder="1" applyAlignment="1">
      <alignment horizontal="center" vertical="center" wrapText="1"/>
    </xf>
    <xf numFmtId="0" fontId="35" fillId="19" borderId="1" xfId="0" applyFont="1" applyFill="1" applyBorder="1" applyAlignment="1">
      <alignment horizontal="center" vertical="top" wrapText="1"/>
    </xf>
    <xf numFmtId="0" fontId="36" fillId="19" borderId="1" xfId="0" applyFont="1" applyFill="1" applyBorder="1" applyAlignment="1">
      <alignment horizontal="center" vertical="top" wrapText="1"/>
    </xf>
    <xf numFmtId="0" fontId="9"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left" vertical="top"/>
      <protection locked="0"/>
    </xf>
    <xf numFmtId="0" fontId="4" fillId="0" borderId="1" xfId="0" applyFont="1" applyFill="1" applyBorder="1" applyAlignment="1" applyProtection="1">
      <alignment horizontal="left" vertical="top" wrapText="1"/>
      <protection locked="0"/>
    </xf>
    <xf numFmtId="166" fontId="4" fillId="0" borderId="1" xfId="0" applyNumberFormat="1" applyFont="1" applyFill="1" applyBorder="1" applyAlignment="1" applyProtection="1">
      <alignment horizontal="center" vertical="top" wrapText="1"/>
      <protection locked="0"/>
    </xf>
    <xf numFmtId="0" fontId="13" fillId="0" borderId="1" xfId="0" applyFont="1" applyFill="1" applyBorder="1" applyAlignment="1" applyProtection="1">
      <alignment horizontal="center" vertical="top" wrapText="1"/>
      <protection locked="0"/>
    </xf>
    <xf numFmtId="3" fontId="12" fillId="0" borderId="11" xfId="0" applyNumberFormat="1" applyFont="1" applyFill="1" applyBorder="1" applyAlignment="1" applyProtection="1">
      <alignment horizontal="center" vertical="top" wrapText="1"/>
      <protection locked="0"/>
    </xf>
    <xf numFmtId="3" fontId="12" fillId="0" borderId="1" xfId="0" applyNumberFormat="1" applyFont="1" applyFill="1" applyBorder="1" applyAlignment="1" applyProtection="1">
      <alignment horizontal="center" vertical="top" wrapText="1"/>
      <protection locked="0"/>
    </xf>
    <xf numFmtId="0" fontId="7" fillId="0" borderId="1" xfId="0" applyFont="1" applyFill="1" applyBorder="1" applyAlignment="1" applyProtection="1">
      <alignment horizontal="center" vertical="top" wrapText="1"/>
      <protection locked="0"/>
    </xf>
    <xf numFmtId="0" fontId="7" fillId="0" borderId="1" xfId="0" applyFont="1" applyFill="1" applyBorder="1" applyAlignment="1">
      <alignment horizontal="center" vertical="top" wrapText="1"/>
    </xf>
    <xf numFmtId="0" fontId="28" fillId="0" borderId="0" xfId="0" applyFont="1" applyFill="1"/>
    <xf numFmtId="0" fontId="25" fillId="0" borderId="0" xfId="0" applyFont="1" applyFill="1" applyAlignment="1">
      <alignment vertical="center"/>
    </xf>
    <xf numFmtId="0" fontId="25" fillId="0" borderId="0" xfId="0" applyFont="1" applyFill="1" applyAlignment="1">
      <alignment horizontal="left" vertical="center"/>
    </xf>
    <xf numFmtId="0" fontId="16" fillId="0" borderId="0" xfId="0" applyFont="1" applyFill="1" applyBorder="1" applyAlignment="1">
      <alignment vertical="center"/>
    </xf>
    <xf numFmtId="9" fontId="12" fillId="0" borderId="0" xfId="2" applyFont="1" applyFill="1"/>
    <xf numFmtId="0" fontId="12" fillId="0" borderId="1" xfId="0" applyFont="1" applyFill="1" applyBorder="1" applyAlignment="1" applyProtection="1">
      <alignment horizontal="left" vertical="top"/>
      <protection locked="0"/>
    </xf>
    <xf numFmtId="0" fontId="10" fillId="0" borderId="1" xfId="0" applyFont="1" applyFill="1" applyBorder="1" applyAlignment="1" applyProtection="1">
      <alignment horizontal="center" vertical="top" wrapText="1"/>
      <protection locked="0"/>
    </xf>
    <xf numFmtId="0" fontId="15" fillId="0" borderId="0" xfId="0" applyFont="1" applyFill="1" applyAlignment="1">
      <alignment vertical="center"/>
    </xf>
    <xf numFmtId="0" fontId="7" fillId="0" borderId="0" xfId="0" applyFont="1" applyFill="1" applyAlignment="1">
      <alignment horizontal="right" vertical="center"/>
    </xf>
    <xf numFmtId="0" fontId="22" fillId="0" borderId="1" xfId="0" applyFont="1" applyFill="1" applyBorder="1" applyAlignment="1" applyProtection="1">
      <alignment horizontal="left" vertical="top" wrapText="1"/>
      <protection locked="0"/>
    </xf>
    <xf numFmtId="0" fontId="23" fillId="0" borderId="1" xfId="0" applyFont="1" applyFill="1" applyBorder="1" applyAlignment="1" applyProtection="1">
      <alignment horizontal="left" vertical="top" wrapText="1"/>
      <protection locked="0"/>
    </xf>
    <xf numFmtId="164" fontId="10" fillId="0" borderId="1" xfId="0" applyNumberFormat="1" applyFont="1" applyFill="1" applyBorder="1" applyAlignment="1" applyProtection="1">
      <alignment horizontal="center" vertical="top" wrapText="1"/>
      <protection locked="0"/>
    </xf>
    <xf numFmtId="0" fontId="15" fillId="0" borderId="0" xfId="0" applyFont="1" applyFill="1" applyBorder="1" applyAlignment="1">
      <alignment vertical="center"/>
    </xf>
    <xf numFmtId="0" fontId="7" fillId="0" borderId="3" xfId="0" applyFont="1" applyFill="1" applyBorder="1" applyAlignment="1">
      <alignment horizontal="left" vertical="center"/>
    </xf>
    <xf numFmtId="0" fontId="14" fillId="0" borderId="0" xfId="1" applyFont="1" applyFill="1" applyBorder="1" applyAlignment="1">
      <alignment vertical="center"/>
    </xf>
    <xf numFmtId="0" fontId="41" fillId="0" borderId="0" xfId="1" applyFont="1" applyFill="1" applyBorder="1" applyAlignment="1">
      <alignment horizontal="center" vertical="center"/>
    </xf>
    <xf numFmtId="167" fontId="10" fillId="0" borderId="1" xfId="0" applyNumberFormat="1" applyFont="1" applyFill="1" applyBorder="1" applyAlignment="1" applyProtection="1">
      <alignment horizontal="center" vertical="top" wrapText="1"/>
      <protection locked="0"/>
    </xf>
    <xf numFmtId="0" fontId="15" fillId="19" borderId="1" xfId="0" applyFont="1" applyFill="1" applyBorder="1" applyAlignment="1" applyProtection="1">
      <alignment horizontal="center" vertical="top" wrapText="1"/>
    </xf>
    <xf numFmtId="9" fontId="35" fillId="19" borderId="1" xfId="2" applyFont="1" applyFill="1" applyBorder="1" applyAlignment="1" applyProtection="1">
      <alignment horizontal="center" vertical="top" wrapText="1"/>
    </xf>
    <xf numFmtId="9" fontId="36" fillId="19" borderId="1" xfId="2" applyFont="1" applyFill="1" applyBorder="1" applyAlignment="1" applyProtection="1">
      <alignment horizontal="left" vertical="top" wrapText="1"/>
    </xf>
    <xf numFmtId="0" fontId="36" fillId="19" borderId="1" xfId="2" applyNumberFormat="1" applyFont="1" applyFill="1" applyBorder="1" applyAlignment="1" applyProtection="1">
      <alignment horizontal="center" vertical="top" wrapText="1"/>
    </xf>
    <xf numFmtId="0" fontId="40" fillId="10" borderId="0" xfId="1" applyFont="1" applyFill="1" applyAlignment="1">
      <alignment horizontal="left" vertical="center"/>
    </xf>
    <xf numFmtId="0" fontId="15" fillId="19" borderId="2" xfId="0" applyFont="1" applyFill="1" applyBorder="1" applyAlignment="1">
      <alignment horizontal="center" vertical="top" wrapText="1"/>
    </xf>
    <xf numFmtId="0" fontId="15" fillId="19" borderId="1" xfId="0" applyFont="1" applyFill="1" applyBorder="1" applyAlignment="1">
      <alignment horizontal="center" vertical="top" wrapText="1"/>
    </xf>
    <xf numFmtId="0" fontId="2" fillId="19" borderId="2" xfId="0" applyFont="1" applyFill="1" applyBorder="1" applyAlignment="1">
      <alignment horizontal="center" vertical="top" wrapText="1"/>
    </xf>
    <xf numFmtId="0" fontId="2" fillId="19" borderId="1" xfId="0" applyFont="1" applyFill="1" applyBorder="1" applyAlignment="1">
      <alignment horizontal="center" vertical="top" wrapText="1"/>
    </xf>
    <xf numFmtId="0" fontId="35" fillId="19" borderId="1" xfId="0" applyFont="1" applyFill="1" applyBorder="1" applyAlignment="1" applyProtection="1">
      <alignment horizontal="center" vertical="top" wrapText="1"/>
    </xf>
    <xf numFmtId="0" fontId="36" fillId="19" borderId="1" xfId="0" applyFont="1" applyFill="1" applyBorder="1" applyAlignment="1" applyProtection="1">
      <alignment horizontal="left" vertical="top" wrapText="1"/>
    </xf>
    <xf numFmtId="0" fontId="36" fillId="19" borderId="2" xfId="0" applyFont="1" applyFill="1" applyBorder="1" applyAlignment="1">
      <alignment horizontal="left" vertical="top" wrapText="1"/>
    </xf>
    <xf numFmtId="164" fontId="36" fillId="19" borderId="2" xfId="0" applyNumberFormat="1" applyFont="1" applyFill="1" applyBorder="1" applyAlignment="1">
      <alignment horizontal="center" vertical="top" wrapText="1"/>
    </xf>
    <xf numFmtId="0" fontId="7" fillId="19" borderId="2" xfId="0" applyFont="1" applyFill="1" applyBorder="1" applyAlignment="1">
      <alignment horizontal="center" vertical="top" wrapText="1"/>
    </xf>
    <xf numFmtId="0" fontId="7" fillId="19" borderId="5" xfId="0" applyFont="1" applyFill="1" applyBorder="1" applyAlignment="1">
      <alignment horizontal="center" vertical="center" wrapText="1"/>
    </xf>
    <xf numFmtId="0" fontId="7" fillId="19" borderId="6" xfId="0" applyFont="1" applyFill="1" applyBorder="1" applyAlignment="1" applyProtection="1">
      <alignment horizontal="right" vertical="top" wrapText="1"/>
      <protection hidden="1"/>
    </xf>
    <xf numFmtId="0" fontId="15" fillId="19" borderId="6" xfId="0" applyFont="1" applyFill="1" applyBorder="1" applyAlignment="1" applyProtection="1">
      <alignment horizontal="right" vertical="top" wrapText="1"/>
      <protection hidden="1"/>
    </xf>
    <xf numFmtId="164" fontId="7" fillId="19" borderId="6" xfId="0" applyNumberFormat="1" applyFont="1" applyFill="1" applyBorder="1" applyAlignment="1" applyProtection="1">
      <alignment horizontal="center" vertical="top" wrapText="1"/>
      <protection hidden="1"/>
    </xf>
    <xf numFmtId="0" fontId="7" fillId="19" borderId="7" xfId="0" applyFont="1" applyFill="1" applyBorder="1" applyAlignment="1" applyProtection="1">
      <alignment horizontal="center" vertical="center" wrapText="1"/>
      <protection hidden="1"/>
    </xf>
    <xf numFmtId="167" fontId="28" fillId="19" borderId="2" xfId="0" applyNumberFormat="1" applyFont="1" applyFill="1" applyBorder="1" applyAlignment="1">
      <alignment horizontal="center" vertical="top" wrapText="1"/>
    </xf>
    <xf numFmtId="0" fontId="9" fillId="19" borderId="6" xfId="0" applyFont="1" applyFill="1" applyBorder="1" applyAlignment="1" applyProtection="1">
      <alignment vertical="center" wrapText="1"/>
      <protection hidden="1"/>
    </xf>
    <xf numFmtId="0" fontId="45" fillId="9" borderId="0" xfId="1" applyFont="1" applyFill="1" applyAlignment="1">
      <alignment vertical="center"/>
    </xf>
    <xf numFmtId="3" fontId="12" fillId="0" borderId="1" xfId="0" applyNumberFormat="1" applyFont="1" applyFill="1" applyBorder="1" applyAlignment="1">
      <alignment horizontal="center" vertical="top" wrapText="1"/>
    </xf>
    <xf numFmtId="0" fontId="12" fillId="0" borderId="0" xfId="0" applyFont="1" applyFill="1" applyAlignment="1">
      <alignment horizontal="left" vertical="top"/>
    </xf>
    <xf numFmtId="0" fontId="45" fillId="0" borderId="0" xfId="0" applyFont="1" applyFill="1" applyAlignment="1">
      <alignment horizontal="left"/>
    </xf>
    <xf numFmtId="0" fontId="25" fillId="0" borderId="0" xfId="0" applyFont="1" applyFill="1" applyBorder="1" applyAlignment="1">
      <alignment vertical="center"/>
    </xf>
    <xf numFmtId="0" fontId="25" fillId="0" borderId="0" xfId="0" applyFont="1" applyFill="1" applyBorder="1" applyAlignment="1" applyProtection="1">
      <alignment vertical="center"/>
      <protection locked="0"/>
    </xf>
    <xf numFmtId="0" fontId="3" fillId="0" borderId="0" xfId="0" applyFont="1" applyFill="1" applyAlignment="1">
      <alignment vertical="top"/>
    </xf>
    <xf numFmtId="2" fontId="4" fillId="0" borderId="1"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164" fontId="4" fillId="0" borderId="1" xfId="0" applyNumberFormat="1" applyFont="1" applyFill="1" applyBorder="1" applyAlignment="1">
      <alignment horizontal="center" vertical="center"/>
    </xf>
    <xf numFmtId="0" fontId="15" fillId="0" borderId="0" xfId="0" applyFont="1" applyFill="1" applyAlignment="1">
      <alignment horizontal="left" vertical="center"/>
    </xf>
    <xf numFmtId="0" fontId="2" fillId="0" borderId="0" xfId="0" applyFont="1" applyFill="1" applyAlignment="1">
      <alignment horizontal="left" vertical="center"/>
    </xf>
    <xf numFmtId="0" fontId="15" fillId="19" borderId="1" xfId="0" applyFont="1" applyFill="1" applyBorder="1" applyAlignment="1" applyProtection="1">
      <alignment horizontal="center" vertical="top" wrapText="1"/>
      <protection hidden="1"/>
    </xf>
    <xf numFmtId="0" fontId="9" fillId="19" borderId="4" xfId="0" applyFont="1" applyFill="1" applyBorder="1" applyAlignment="1">
      <alignment horizontal="center" vertical="top" wrapText="1"/>
    </xf>
    <xf numFmtId="0" fontId="9" fillId="19" borderId="11" xfId="0" applyFont="1" applyFill="1" applyBorder="1" applyAlignment="1">
      <alignment horizontal="center" vertical="top" wrapText="1"/>
    </xf>
    <xf numFmtId="0" fontId="25" fillId="19" borderId="1" xfId="0" applyFont="1" applyFill="1" applyBorder="1" applyAlignment="1" applyProtection="1">
      <alignment vertical="top" wrapText="1"/>
      <protection locked="0"/>
    </xf>
    <xf numFmtId="0" fontId="25" fillId="19" borderId="1" xfId="0" applyFont="1" applyFill="1" applyBorder="1" applyAlignment="1" applyProtection="1">
      <alignment horizontal="left" vertical="top"/>
      <protection locked="0"/>
    </xf>
    <xf numFmtId="0" fontId="15" fillId="0" borderId="0" xfId="0" applyFont="1" applyFill="1" applyAlignment="1">
      <alignment horizontal="left" vertical="center"/>
    </xf>
    <xf numFmtId="0" fontId="7" fillId="0" borderId="1" xfId="0" applyFont="1" applyFill="1" applyBorder="1" applyAlignment="1" applyProtection="1">
      <alignment horizontal="center" vertical="center" wrapText="1"/>
      <protection locked="0"/>
    </xf>
    <xf numFmtId="0" fontId="12" fillId="0" borderId="0" xfId="0" applyFont="1" applyFill="1" applyBorder="1" applyAlignment="1">
      <alignment horizontal="left" vertical="top" wrapText="1"/>
    </xf>
    <xf numFmtId="0" fontId="28" fillId="19" borderId="1" xfId="0" applyFont="1" applyFill="1" applyBorder="1" applyAlignment="1">
      <alignment vertical="top" wrapText="1"/>
    </xf>
    <xf numFmtId="0" fontId="2" fillId="0" borderId="0" xfId="0" applyFont="1" applyFill="1" applyBorder="1" applyAlignment="1">
      <alignment horizontal="left" vertical="center"/>
    </xf>
    <xf numFmtId="0" fontId="7" fillId="19" borderId="1" xfId="0" applyFont="1" applyFill="1" applyBorder="1" applyAlignment="1">
      <alignment horizontal="center" vertical="top" wrapText="1"/>
    </xf>
    <xf numFmtId="165" fontId="28" fillId="19" borderId="1" xfId="0" applyNumberFormat="1" applyFont="1" applyFill="1" applyBorder="1" applyAlignment="1" applyProtection="1">
      <alignment horizontal="left" vertical="top" wrapText="1"/>
    </xf>
    <xf numFmtId="0" fontId="7" fillId="19" borderId="1" xfId="0" applyFont="1" applyFill="1" applyBorder="1" applyAlignment="1" applyProtection="1">
      <alignment horizontal="center" vertical="top" wrapText="1"/>
    </xf>
    <xf numFmtId="0" fontId="42" fillId="19" borderId="1" xfId="0" applyFont="1" applyFill="1" applyBorder="1" applyAlignment="1" applyProtection="1">
      <alignment horizontal="center" vertical="top" wrapText="1"/>
    </xf>
    <xf numFmtId="0" fontId="28" fillId="19" borderId="1" xfId="0" applyFont="1" applyFill="1" applyBorder="1" applyAlignment="1" applyProtection="1">
      <alignment horizontal="left" vertical="top" wrapText="1"/>
    </xf>
    <xf numFmtId="165" fontId="10" fillId="0" borderId="1" xfId="0" applyNumberFormat="1" applyFont="1" applyFill="1" applyBorder="1" applyAlignment="1" applyProtection="1">
      <alignment horizontal="left" vertical="top" wrapText="1"/>
      <protection locked="0"/>
    </xf>
    <xf numFmtId="0" fontId="3" fillId="0" borderId="0" xfId="0" applyFont="1" applyFill="1"/>
    <xf numFmtId="0" fontId="48" fillId="19" borderId="1" xfId="1" applyFont="1" applyFill="1" applyBorder="1" applyAlignment="1">
      <alignment horizontal="left" vertical="top" wrapText="1"/>
    </xf>
    <xf numFmtId="0" fontId="3" fillId="0" borderId="0" xfId="0" applyFont="1" applyFill="1" applyAlignment="1">
      <alignment horizontal="center"/>
    </xf>
    <xf numFmtId="0" fontId="22" fillId="0" borderId="1" xfId="0" applyFont="1" applyFill="1" applyBorder="1" applyAlignment="1" applyProtection="1">
      <alignment horizontal="center" vertical="top" wrapText="1"/>
      <protection locked="0"/>
    </xf>
    <xf numFmtId="165" fontId="22" fillId="0" borderId="1" xfId="0" applyNumberFormat="1" applyFont="1" applyFill="1" applyBorder="1" applyAlignment="1" applyProtection="1">
      <alignment horizontal="left" vertical="top" wrapText="1"/>
      <protection locked="0"/>
    </xf>
    <xf numFmtId="0" fontId="19"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top"/>
    </xf>
    <xf numFmtId="165" fontId="12" fillId="0" borderId="1" xfId="0" applyNumberFormat="1" applyFont="1" applyFill="1" applyBorder="1" applyAlignment="1" applyProtection="1">
      <alignment horizontal="left" vertical="top"/>
      <protection locked="0"/>
    </xf>
    <xf numFmtId="0" fontId="18" fillId="19" borderId="1" xfId="0" applyFont="1" applyFill="1" applyBorder="1" applyAlignment="1">
      <alignment horizontal="center" textRotation="90"/>
    </xf>
    <xf numFmtId="0" fontId="18" fillId="19" borderId="1" xfId="0" applyFont="1" applyFill="1" applyBorder="1" applyAlignment="1">
      <alignment vertical="top" textRotation="90"/>
    </xf>
    <xf numFmtId="0" fontId="36" fillId="19" borderId="1" xfId="0" applyFont="1" applyFill="1" applyBorder="1" applyAlignment="1">
      <alignment horizontal="left" vertical="top" wrapText="1"/>
    </xf>
    <xf numFmtId="165" fontId="36" fillId="19" borderId="1" xfId="0" applyNumberFormat="1" applyFont="1" applyFill="1" applyBorder="1" applyAlignment="1">
      <alignment horizontal="left" vertical="top" wrapText="1"/>
    </xf>
    <xf numFmtId="0" fontId="37" fillId="19" borderId="1" xfId="1" applyFont="1" applyFill="1" applyBorder="1" applyAlignment="1">
      <alignment horizontal="left" vertical="top" wrapText="1"/>
    </xf>
    <xf numFmtId="0" fontId="38" fillId="19" borderId="1" xfId="0" applyFont="1" applyFill="1" applyBorder="1" applyAlignment="1">
      <alignment horizontal="center" vertical="center" wrapText="1"/>
    </xf>
    <xf numFmtId="0" fontId="30" fillId="0" borderId="0" xfId="0" applyFont="1" applyFill="1"/>
    <xf numFmtId="0" fontId="25" fillId="0" borderId="0" xfId="0" applyFont="1" applyFill="1" applyAlignment="1">
      <alignment horizontal="left" vertical="top"/>
    </xf>
    <xf numFmtId="0" fontId="4" fillId="0" borderId="0" xfId="0" applyFont="1" applyFill="1" applyAlignment="1">
      <alignment wrapText="1"/>
    </xf>
    <xf numFmtId="0" fontId="3" fillId="0" borderId="0" xfId="0" applyFont="1" applyFill="1" applyBorder="1" applyAlignment="1">
      <alignment vertical="top" wrapText="1"/>
    </xf>
    <xf numFmtId="0" fontId="13" fillId="0" borderId="0" xfId="0" applyFont="1" applyFill="1" applyBorder="1" applyAlignment="1">
      <alignment vertical="top" wrapText="1"/>
    </xf>
    <xf numFmtId="0" fontId="13" fillId="0" borderId="0" xfId="0" applyFont="1" applyFill="1" applyAlignment="1">
      <alignment horizontal="center"/>
    </xf>
    <xf numFmtId="0" fontId="12" fillId="0" borderId="0" xfId="0" applyFont="1" applyFill="1" applyBorder="1" applyAlignment="1">
      <alignment vertical="top" wrapText="1"/>
    </xf>
    <xf numFmtId="49" fontId="28" fillId="19" borderId="1" xfId="0" applyNumberFormat="1" applyFont="1" applyFill="1" applyBorder="1" applyAlignment="1">
      <alignment horizontal="left" vertical="top" wrapText="1"/>
    </xf>
    <xf numFmtId="0" fontId="49" fillId="19" borderId="1" xfId="1" applyFont="1" applyFill="1" applyBorder="1" applyAlignment="1">
      <alignment horizontal="left" vertical="top" wrapText="1"/>
    </xf>
    <xf numFmtId="0" fontId="2" fillId="0" borderId="1" xfId="0" applyFont="1" applyFill="1" applyBorder="1" applyAlignment="1" applyProtection="1">
      <alignment horizontal="center" vertical="top" wrapText="1"/>
      <protection locked="0"/>
    </xf>
    <xf numFmtId="0" fontId="42" fillId="19" borderId="1" xfId="0" applyFont="1" applyFill="1" applyBorder="1" applyAlignment="1">
      <alignment horizontal="center" vertical="top"/>
    </xf>
    <xf numFmtId="0" fontId="9" fillId="0" borderId="1" xfId="0" applyFont="1" applyFill="1" applyBorder="1" applyAlignment="1" applyProtection="1">
      <alignment horizontal="center" vertical="top"/>
      <protection locked="0"/>
    </xf>
    <xf numFmtId="0" fontId="17" fillId="0" borderId="0" xfId="0" applyFont="1" applyAlignment="1">
      <alignment vertical="top" wrapText="1"/>
    </xf>
    <xf numFmtId="0" fontId="15" fillId="0" borderId="0" xfId="0" applyFont="1" applyFill="1" applyBorder="1" applyAlignment="1" applyProtection="1">
      <alignment horizontal="left" vertical="center"/>
      <protection hidden="1"/>
    </xf>
    <xf numFmtId="165" fontId="28" fillId="19" borderId="1" xfId="0" applyNumberFormat="1" applyFont="1" applyFill="1" applyBorder="1" applyAlignment="1">
      <alignment horizontal="left" vertical="top"/>
    </xf>
    <xf numFmtId="2" fontId="12" fillId="0" borderId="1" xfId="0" applyNumberFormat="1" applyFont="1" applyFill="1" applyBorder="1" applyAlignment="1" applyProtection="1">
      <alignment horizontal="center" vertical="center" wrapText="1"/>
      <protection locked="0"/>
    </xf>
    <xf numFmtId="164" fontId="12" fillId="0" borderId="1" xfId="0" applyNumberFormat="1" applyFont="1" applyFill="1" applyBorder="1" applyAlignment="1" applyProtection="1">
      <alignment horizontal="center" vertical="center" wrapText="1"/>
      <protection locked="0"/>
    </xf>
    <xf numFmtId="0" fontId="40" fillId="10" borderId="0" xfId="1" applyFont="1" applyFill="1" applyAlignment="1">
      <alignment horizontal="left" vertical="center"/>
    </xf>
    <xf numFmtId="0" fontId="3" fillId="19" borderId="1" xfId="0" applyFont="1" applyFill="1" applyBorder="1" applyAlignment="1">
      <alignment horizontal="center" vertical="top" wrapText="1"/>
    </xf>
    <xf numFmtId="0" fontId="45" fillId="18" borderId="0" xfId="1" applyFont="1" applyFill="1" applyAlignment="1">
      <alignment horizontal="left" vertical="center"/>
    </xf>
    <xf numFmtId="0" fontId="9" fillId="19" borderId="1" xfId="0" applyFont="1" applyFill="1" applyBorder="1" applyAlignment="1">
      <alignment horizontal="center" vertical="top" wrapText="1"/>
    </xf>
    <xf numFmtId="0" fontId="45" fillId="17" borderId="0" xfId="1" applyFont="1" applyFill="1" applyBorder="1" applyAlignment="1">
      <alignment horizontal="left" vertical="center"/>
    </xf>
    <xf numFmtId="0" fontId="4" fillId="0" borderId="1" xfId="0" applyFont="1" applyFill="1" applyBorder="1" applyAlignment="1" applyProtection="1">
      <alignment horizontal="left" vertical="top" wrapText="1"/>
      <protection locked="0"/>
    </xf>
    <xf numFmtId="0" fontId="24" fillId="0" borderId="0" xfId="0" applyFont="1" applyFill="1" applyAlignment="1">
      <alignment horizontal="left" vertical="center"/>
    </xf>
    <xf numFmtId="0" fontId="7" fillId="0" borderId="0" xfId="0" applyFont="1" applyFill="1" applyBorder="1" applyAlignment="1">
      <alignment vertical="center" wrapText="1"/>
    </xf>
    <xf numFmtId="0" fontId="3" fillId="0" borderId="0" xfId="0" applyFont="1" applyFill="1" applyBorder="1" applyAlignment="1">
      <alignment wrapText="1"/>
    </xf>
    <xf numFmtId="1" fontId="12" fillId="0" borderId="1" xfId="0" applyNumberFormat="1" applyFont="1" applyFill="1" applyBorder="1" applyAlignment="1" applyProtection="1">
      <alignment horizontal="center" vertical="center"/>
      <protection locked="0"/>
    </xf>
    <xf numFmtId="0" fontId="4" fillId="0" borderId="0" xfId="0" applyFont="1" applyFill="1" applyBorder="1" applyAlignment="1">
      <alignment vertical="center"/>
    </xf>
    <xf numFmtId="0" fontId="2"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2" fillId="0" borderId="1"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4" fillId="0" borderId="0" xfId="0" applyFont="1" applyFill="1" applyAlignment="1">
      <alignment vertical="center"/>
    </xf>
    <xf numFmtId="0" fontId="7" fillId="19" borderId="1" xfId="0" applyFont="1" applyFill="1" applyBorder="1" applyAlignment="1">
      <alignment horizontal="center" vertical="top" textRotation="90" wrapText="1"/>
    </xf>
    <xf numFmtId="0" fontId="9" fillId="19" borderId="1" xfId="0" applyFont="1" applyFill="1" applyBorder="1" applyAlignment="1">
      <alignment horizontal="center" vertical="top" textRotation="90" wrapText="1"/>
    </xf>
    <xf numFmtId="0" fontId="12" fillId="19" borderId="1" xfId="0" applyFont="1" applyFill="1" applyBorder="1" applyAlignment="1" applyProtection="1">
      <alignment horizontal="center" vertical="center"/>
      <protection hidden="1"/>
    </xf>
    <xf numFmtId="0" fontId="9" fillId="19" borderId="1" xfId="0" applyFont="1" applyFill="1" applyBorder="1" applyAlignment="1" applyProtection="1">
      <alignment horizontal="center" vertical="center"/>
      <protection hidden="1"/>
    </xf>
    <xf numFmtId="0" fontId="12" fillId="19" borderId="15" xfId="0" applyFont="1" applyFill="1" applyBorder="1" applyAlignment="1">
      <alignment horizontal="center" vertical="center" textRotation="90" wrapText="1"/>
    </xf>
    <xf numFmtId="0" fontId="12" fillId="19" borderId="1" xfId="0" applyFont="1" applyFill="1" applyBorder="1" applyAlignment="1">
      <alignment horizontal="center" vertical="center" textRotation="90" wrapText="1"/>
    </xf>
    <xf numFmtId="0" fontId="12" fillId="19" borderId="16" xfId="0" applyFont="1" applyFill="1" applyBorder="1" applyAlignment="1">
      <alignment horizontal="center" vertical="center" textRotation="90" wrapText="1"/>
    </xf>
    <xf numFmtId="0" fontId="12" fillId="19" borderId="15" xfId="0" applyFont="1" applyFill="1" applyBorder="1" applyAlignment="1">
      <alignment vertical="center" textRotation="90" wrapText="1"/>
    </xf>
    <xf numFmtId="0" fontId="12" fillId="19" borderId="1" xfId="0" applyFont="1" applyFill="1" applyBorder="1" applyAlignment="1">
      <alignment vertical="center" textRotation="90" wrapText="1"/>
    </xf>
    <xf numFmtId="0" fontId="12" fillId="19" borderId="16" xfId="0" applyFont="1" applyFill="1" applyBorder="1" applyAlignment="1">
      <alignment vertical="center" textRotation="90" wrapText="1"/>
    </xf>
    <xf numFmtId="0" fontId="12" fillId="19" borderId="7" xfId="0" applyFont="1" applyFill="1" applyBorder="1" applyAlignment="1">
      <alignment vertical="center" textRotation="90" wrapText="1"/>
    </xf>
    <xf numFmtId="1" fontId="12" fillId="19" borderId="15" xfId="0" applyNumberFormat="1" applyFont="1" applyFill="1" applyBorder="1" applyAlignment="1" applyProtection="1">
      <alignment horizontal="center" vertical="center" wrapText="1"/>
      <protection hidden="1"/>
    </xf>
    <xf numFmtId="1" fontId="12" fillId="19" borderId="16" xfId="0" applyNumberFormat="1" applyFont="1" applyFill="1" applyBorder="1" applyAlignment="1" applyProtection="1">
      <alignment horizontal="center" vertical="center" wrapText="1"/>
      <protection hidden="1"/>
    </xf>
    <xf numFmtId="1" fontId="12" fillId="19" borderId="7" xfId="0" applyNumberFormat="1" applyFont="1" applyFill="1" applyBorder="1" applyAlignment="1" applyProtection="1">
      <alignment horizontal="center" vertical="center" wrapText="1"/>
      <protection hidden="1"/>
    </xf>
    <xf numFmtId="1" fontId="12" fillId="19" borderId="15" xfId="0" applyNumberFormat="1" applyFont="1" applyFill="1" applyBorder="1" applyAlignment="1" applyProtection="1">
      <alignment horizontal="center" vertical="center"/>
      <protection hidden="1"/>
    </xf>
    <xf numFmtId="1" fontId="12" fillId="19" borderId="1" xfId="0" applyNumberFormat="1" applyFont="1" applyFill="1" applyBorder="1" applyAlignment="1" applyProtection="1">
      <alignment horizontal="center" vertical="center"/>
      <protection hidden="1"/>
    </xf>
    <xf numFmtId="1" fontId="12" fillId="19" borderId="16" xfId="0" applyNumberFormat="1" applyFont="1" applyFill="1" applyBorder="1" applyAlignment="1" applyProtection="1">
      <alignment horizontal="center" vertical="center"/>
      <protection hidden="1"/>
    </xf>
    <xf numFmtId="1" fontId="12" fillId="19" borderId="7" xfId="0" applyNumberFormat="1" applyFont="1" applyFill="1" applyBorder="1" applyAlignment="1" applyProtection="1">
      <alignment horizontal="center" vertical="center"/>
      <protection hidden="1"/>
    </xf>
    <xf numFmtId="1" fontId="9" fillId="19" borderId="17" xfId="0" applyNumberFormat="1" applyFont="1" applyFill="1" applyBorder="1" applyAlignment="1" applyProtection="1">
      <alignment horizontal="center" vertical="center" wrapText="1"/>
      <protection hidden="1"/>
    </xf>
    <xf numFmtId="1" fontId="9" fillId="19" borderId="18" xfId="0" applyNumberFormat="1" applyFont="1" applyFill="1" applyBorder="1" applyAlignment="1" applyProtection="1">
      <alignment horizontal="center" vertical="center" wrapText="1"/>
      <protection hidden="1"/>
    </xf>
    <xf numFmtId="1" fontId="9" fillId="19" borderId="19" xfId="0" applyNumberFormat="1" applyFont="1" applyFill="1" applyBorder="1" applyAlignment="1" applyProtection="1">
      <alignment horizontal="center" vertical="center" wrapText="1"/>
      <protection hidden="1"/>
    </xf>
    <xf numFmtId="1" fontId="9" fillId="19" borderId="24" xfId="0" applyNumberFormat="1" applyFont="1" applyFill="1" applyBorder="1" applyAlignment="1" applyProtection="1">
      <alignment horizontal="center" vertical="center" wrapText="1"/>
      <protection hidden="1"/>
    </xf>
    <xf numFmtId="0" fontId="12" fillId="19" borderId="5" xfId="0" applyFont="1" applyFill="1" applyBorder="1" applyAlignment="1">
      <alignment vertical="center" textRotation="90" wrapText="1"/>
    </xf>
    <xf numFmtId="1" fontId="12" fillId="19" borderId="5" xfId="0" applyNumberFormat="1" applyFont="1" applyFill="1" applyBorder="1" applyAlignment="1" applyProtection="1">
      <alignment horizontal="center" vertical="center" wrapText="1"/>
      <protection hidden="1"/>
    </xf>
    <xf numFmtId="1" fontId="12" fillId="19" borderId="5" xfId="0" applyNumberFormat="1" applyFont="1" applyFill="1" applyBorder="1" applyAlignment="1" applyProtection="1">
      <alignment horizontal="center" vertical="center"/>
      <protection hidden="1"/>
    </xf>
    <xf numFmtId="1" fontId="9" fillId="19" borderId="22" xfId="0" applyNumberFormat="1" applyFont="1" applyFill="1" applyBorder="1" applyAlignment="1" applyProtection="1">
      <alignment horizontal="center" vertical="center" wrapText="1"/>
      <protection hidden="1"/>
    </xf>
    <xf numFmtId="0" fontId="7" fillId="19" borderId="16" xfId="0" applyFont="1" applyFill="1" applyBorder="1" applyAlignment="1">
      <alignment horizontal="center" vertical="center" wrapText="1"/>
    </xf>
    <xf numFmtId="0" fontId="2" fillId="19" borderId="1" xfId="0" applyFont="1" applyFill="1" applyBorder="1" applyAlignment="1">
      <alignment horizontal="center" vertical="center" wrapText="1"/>
    </xf>
    <xf numFmtId="0" fontId="2" fillId="19" borderId="16" xfId="0" applyFont="1" applyFill="1" applyBorder="1" applyAlignment="1">
      <alignment horizontal="center" vertical="center" wrapText="1"/>
    </xf>
    <xf numFmtId="0" fontId="7" fillId="19" borderId="18" xfId="0" applyFont="1" applyFill="1" applyBorder="1" applyAlignment="1" applyProtection="1">
      <alignment horizontal="center" vertical="center" wrapText="1"/>
      <protection hidden="1"/>
    </xf>
    <xf numFmtId="0" fontId="7" fillId="19" borderId="19" xfId="0" applyFont="1" applyFill="1" applyBorder="1" applyAlignment="1" applyProtection="1">
      <alignment horizontal="center" vertical="center" wrapText="1"/>
      <protection hidden="1"/>
    </xf>
    <xf numFmtId="0" fontId="9" fillId="19" borderId="19" xfId="0" applyFont="1" applyFill="1" applyBorder="1" applyAlignment="1" applyProtection="1">
      <alignment horizontal="center" vertical="center"/>
      <protection hidden="1"/>
    </xf>
    <xf numFmtId="0" fontId="42" fillId="19" borderId="15" xfId="0" applyFont="1" applyFill="1" applyBorder="1" applyAlignment="1">
      <alignment horizontal="center" vertical="top" wrapText="1"/>
    </xf>
    <xf numFmtId="0" fontId="7" fillId="0" borderId="15" xfId="0"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top"/>
      <protection locked="0"/>
    </xf>
    <xf numFmtId="0" fontId="3" fillId="0" borderId="17" xfId="0" applyFont="1" applyFill="1" applyBorder="1" applyAlignment="1" applyProtection="1">
      <alignment horizontal="center" vertical="top"/>
      <protection locked="0"/>
    </xf>
    <xf numFmtId="0" fontId="13" fillId="19" borderId="1" xfId="0" applyFont="1" applyFill="1" applyBorder="1" applyAlignment="1" applyProtection="1">
      <alignment horizontal="center" vertical="top" wrapText="1"/>
      <protection hidden="1"/>
    </xf>
    <xf numFmtId="0" fontId="13" fillId="19" borderId="1" xfId="0" applyFont="1" applyFill="1" applyBorder="1" applyAlignment="1" applyProtection="1">
      <alignment horizontal="center" vertical="top"/>
      <protection hidden="1"/>
    </xf>
    <xf numFmtId="0" fontId="13" fillId="19" borderId="5" xfId="0" applyFont="1" applyFill="1" applyBorder="1" applyAlignment="1" applyProtection="1">
      <alignment vertical="top" wrapText="1"/>
      <protection hidden="1"/>
    </xf>
    <xf numFmtId="0" fontId="13" fillId="19" borderId="7" xfId="0" applyFont="1" applyFill="1" applyBorder="1" applyAlignment="1" applyProtection="1">
      <alignment vertical="top" wrapText="1"/>
      <protection hidden="1"/>
    </xf>
    <xf numFmtId="0" fontId="13" fillId="0" borderId="0" xfId="0" applyFont="1" applyFill="1" applyBorder="1" applyAlignment="1" applyProtection="1">
      <alignment vertical="top" wrapText="1"/>
      <protection hidden="1"/>
    </xf>
    <xf numFmtId="0" fontId="13" fillId="0" borderId="0" xfId="0" applyFont="1" applyFill="1" applyAlignment="1" applyProtection="1">
      <alignment horizontal="center"/>
      <protection hidden="1"/>
    </xf>
    <xf numFmtId="0" fontId="2" fillId="19" borderId="1" xfId="0" applyFont="1" applyFill="1" applyBorder="1" applyAlignment="1" applyProtection="1">
      <alignment horizontal="center" vertical="top" wrapText="1"/>
      <protection hidden="1"/>
    </xf>
    <xf numFmtId="0" fontId="4" fillId="0" borderId="0" xfId="0" applyFont="1" applyFill="1" applyProtection="1">
      <protection hidden="1"/>
    </xf>
    <xf numFmtId="0" fontId="7" fillId="19" borderId="1" xfId="0" applyFont="1" applyFill="1" applyBorder="1" applyAlignment="1" applyProtection="1">
      <alignment horizontal="center" vertical="top" wrapText="1"/>
      <protection hidden="1"/>
    </xf>
    <xf numFmtId="0" fontId="7" fillId="19" borderId="5" xfId="0" applyFont="1" applyFill="1" applyBorder="1" applyAlignment="1" applyProtection="1">
      <alignment horizontal="center" vertical="top" wrapText="1"/>
      <protection hidden="1"/>
    </xf>
    <xf numFmtId="0" fontId="7" fillId="19" borderId="5" xfId="0" applyFont="1" applyFill="1" applyBorder="1" applyAlignment="1" applyProtection="1">
      <alignment horizontal="right" vertical="top" wrapText="1"/>
      <protection hidden="1"/>
    </xf>
    <xf numFmtId="0" fontId="4" fillId="19" borderId="7" xfId="0" applyFont="1" applyFill="1" applyBorder="1" applyAlignment="1" applyProtection="1">
      <alignment horizontal="right"/>
      <protection hidden="1"/>
    </xf>
    <xf numFmtId="0" fontId="4" fillId="0" borderId="0" xfId="0" applyFont="1" applyFill="1" applyAlignment="1" applyProtection="1">
      <alignment vertical="top"/>
      <protection hidden="1"/>
    </xf>
    <xf numFmtId="39" fontId="7" fillId="19" borderId="6" xfId="0" applyNumberFormat="1" applyFont="1" applyFill="1" applyBorder="1" applyAlignment="1" applyProtection="1">
      <alignment horizontal="center" vertical="top" wrapText="1"/>
      <protection hidden="1"/>
    </xf>
    <xf numFmtId="0" fontId="15" fillId="19" borderId="7" xfId="0" applyFont="1" applyFill="1" applyBorder="1" applyAlignment="1" applyProtection="1">
      <alignment horizontal="center" vertical="center" wrapText="1"/>
      <protection hidden="1"/>
    </xf>
    <xf numFmtId="0" fontId="3" fillId="19" borderId="40" xfId="0" applyFont="1" applyFill="1" applyBorder="1" applyAlignment="1" applyProtection="1">
      <alignment horizontal="center" vertical="top"/>
      <protection hidden="1"/>
    </xf>
    <xf numFmtId="0" fontId="3" fillId="19" borderId="0" xfId="0" applyFont="1" applyFill="1" applyBorder="1" applyAlignment="1" applyProtection="1">
      <alignment horizontal="center" vertical="top"/>
      <protection hidden="1"/>
    </xf>
    <xf numFmtId="0" fontId="3" fillId="19" borderId="41" xfId="0" applyFont="1" applyFill="1" applyBorder="1" applyAlignment="1" applyProtection="1">
      <alignment horizontal="center" vertical="top"/>
      <protection hidden="1"/>
    </xf>
    <xf numFmtId="0" fontId="4" fillId="0" borderId="0" xfId="0" applyFont="1" applyFill="1" applyBorder="1" applyProtection="1">
      <protection hidden="1"/>
    </xf>
    <xf numFmtId="0" fontId="3" fillId="0" borderId="0" xfId="0" applyFont="1" applyFill="1" applyBorder="1" applyAlignment="1" applyProtection="1">
      <alignment wrapText="1"/>
      <protection hidden="1"/>
    </xf>
    <xf numFmtId="0" fontId="3" fillId="19" borderId="15" xfId="0" applyFont="1" applyFill="1" applyBorder="1" applyAlignment="1" applyProtection="1">
      <alignment horizontal="center" vertical="center" wrapText="1"/>
      <protection hidden="1"/>
    </xf>
    <xf numFmtId="0" fontId="3" fillId="19" borderId="1" xfId="0" applyFont="1" applyFill="1" applyBorder="1" applyAlignment="1" applyProtection="1">
      <alignment horizontal="center" vertical="center" wrapText="1"/>
      <protection hidden="1"/>
    </xf>
    <xf numFmtId="0" fontId="3" fillId="19" borderId="16" xfId="0" applyFont="1" applyFill="1" applyBorder="1" applyAlignment="1" applyProtection="1">
      <alignment horizontal="center" vertical="center" wrapText="1"/>
      <protection hidden="1"/>
    </xf>
    <xf numFmtId="0" fontId="3" fillId="19" borderId="7" xfId="0" applyFont="1" applyFill="1" applyBorder="1" applyAlignment="1" applyProtection="1">
      <alignment horizontal="center" vertical="center" wrapText="1"/>
      <protection hidden="1"/>
    </xf>
    <xf numFmtId="0" fontId="3" fillId="0" borderId="0" xfId="0" applyFont="1" applyFill="1" applyAlignment="1" applyProtection="1">
      <alignment horizontal="center"/>
      <protection hidden="1"/>
    </xf>
    <xf numFmtId="0" fontId="3" fillId="19" borderId="5" xfId="0" applyFont="1" applyFill="1" applyBorder="1" applyAlignment="1" applyProtection="1">
      <alignment horizontal="center" vertical="center" wrapText="1"/>
      <protection hidden="1"/>
    </xf>
    <xf numFmtId="0" fontId="4" fillId="0" borderId="0" xfId="0" applyFont="1" applyFill="1" applyAlignment="1" applyProtection="1">
      <alignment vertical="center"/>
      <protection hidden="1"/>
    </xf>
    <xf numFmtId="0" fontId="2" fillId="19" borderId="5" xfId="0" applyFont="1" applyFill="1" applyBorder="1" applyAlignment="1" applyProtection="1">
      <alignment horizontal="right" vertical="top" wrapText="1"/>
      <protection hidden="1"/>
    </xf>
    <xf numFmtId="0" fontId="2" fillId="19" borderId="6" xfId="0" applyFont="1" applyFill="1" applyBorder="1" applyAlignment="1" applyProtection="1">
      <alignment horizontal="right" vertical="top" wrapText="1"/>
      <protection hidden="1"/>
    </xf>
    <xf numFmtId="0" fontId="2" fillId="19" borderId="7" xfId="0" applyFont="1" applyFill="1" applyBorder="1" applyAlignment="1" applyProtection="1">
      <alignment horizontal="right" vertical="top" wrapText="1"/>
      <protection hidden="1"/>
    </xf>
    <xf numFmtId="0" fontId="3" fillId="19" borderId="6" xfId="0" applyFont="1" applyFill="1" applyBorder="1" applyAlignment="1" applyProtection="1">
      <alignment vertical="top" wrapText="1"/>
      <protection hidden="1"/>
    </xf>
    <xf numFmtId="0" fontId="3" fillId="19" borderId="6" xfId="0" applyFont="1" applyFill="1" applyBorder="1" applyAlignment="1" applyProtection="1">
      <alignment horizontal="center" vertical="top" wrapText="1"/>
      <protection hidden="1"/>
    </xf>
    <xf numFmtId="0" fontId="3" fillId="19" borderId="7" xfId="0" applyFont="1" applyFill="1" applyBorder="1" applyAlignment="1" applyProtection="1">
      <alignment vertical="top" wrapText="1"/>
      <protection hidden="1"/>
    </xf>
    <xf numFmtId="0" fontId="7" fillId="0" borderId="1" xfId="0" applyFont="1" applyFill="1" applyBorder="1" applyAlignment="1" applyProtection="1">
      <alignment horizontal="left" vertical="top" wrapText="1"/>
      <protection locked="0"/>
    </xf>
    <xf numFmtId="0" fontId="50" fillId="14" borderId="0" xfId="0" applyFont="1" applyFill="1" applyAlignment="1">
      <alignment horizontal="right" vertical="top" wrapText="1"/>
    </xf>
    <xf numFmtId="0" fontId="20" fillId="0" borderId="0" xfId="0" applyFont="1" applyAlignment="1">
      <alignment wrapText="1"/>
    </xf>
    <xf numFmtId="0" fontId="8" fillId="19" borderId="1" xfId="1" applyFill="1" applyBorder="1" applyAlignment="1">
      <alignment horizontal="center" vertical="top" wrapText="1"/>
    </xf>
    <xf numFmtId="0" fontId="1" fillId="0" borderId="0" xfId="0" applyFont="1" applyFill="1" applyBorder="1" applyAlignment="1" applyProtection="1">
      <alignment horizontal="left" vertical="top"/>
      <protection locked="0"/>
    </xf>
    <xf numFmtId="0" fontId="4" fillId="0" borderId="1" xfId="0" applyFont="1" applyFill="1" applyBorder="1" applyAlignment="1" applyProtection="1">
      <alignment horizontal="center" vertical="top" wrapText="1"/>
      <protection locked="0"/>
    </xf>
    <xf numFmtId="0" fontId="4" fillId="0" borderId="0" xfId="0" applyFont="1" applyFill="1" applyBorder="1" applyAlignment="1">
      <alignment horizontal="center" vertical="top" wrapText="1"/>
    </xf>
    <xf numFmtId="0" fontId="28" fillId="0" borderId="0" xfId="0" applyFont="1" applyFill="1" applyBorder="1" applyAlignment="1">
      <alignment horizontal="left" vertical="top" wrapText="1"/>
    </xf>
    <xf numFmtId="0" fontId="1" fillId="0" borderId="0" xfId="0" applyFont="1" applyFill="1" applyBorder="1" applyAlignment="1" applyProtection="1">
      <alignment horizontal="left" vertical="top"/>
      <protection hidden="1"/>
    </xf>
    <xf numFmtId="0" fontId="2" fillId="19" borderId="5" xfId="0" applyFont="1" applyFill="1" applyBorder="1" applyAlignment="1" applyProtection="1">
      <alignment vertical="center" wrapText="1"/>
      <protection hidden="1"/>
    </xf>
    <xf numFmtId="0" fontId="2" fillId="19" borderId="6" xfId="0" applyFont="1" applyFill="1" applyBorder="1" applyAlignment="1" applyProtection="1">
      <alignment vertical="center" wrapText="1"/>
      <protection hidden="1"/>
    </xf>
    <xf numFmtId="0" fontId="2" fillId="19" borderId="33" xfId="0" applyFont="1" applyFill="1" applyBorder="1" applyAlignment="1" applyProtection="1">
      <alignment vertical="center" wrapText="1"/>
      <protection hidden="1"/>
    </xf>
    <xf numFmtId="0" fontId="3" fillId="19" borderId="11" xfId="0" applyFont="1" applyFill="1" applyBorder="1" applyAlignment="1">
      <alignment vertical="top" wrapText="1"/>
    </xf>
    <xf numFmtId="0" fontId="0" fillId="0" borderId="0" xfId="0" applyFont="1" applyFill="1" applyAlignment="1">
      <alignment vertical="top"/>
    </xf>
    <xf numFmtId="0" fontId="3" fillId="19" borderId="11"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0" fillId="0" borderId="0" xfId="0" applyFont="1" applyFill="1" applyAlignment="1">
      <alignment vertical="center"/>
    </xf>
    <xf numFmtId="0" fontId="3" fillId="19" borderId="5" xfId="0" applyFont="1" applyFill="1" applyBorder="1" applyAlignment="1">
      <alignment vertical="top"/>
    </xf>
    <xf numFmtId="0" fontId="3" fillId="19" borderId="6" xfId="0" applyFont="1" applyFill="1" applyBorder="1" applyAlignment="1">
      <alignment horizontal="center" vertical="top"/>
    </xf>
    <xf numFmtId="0" fontId="3" fillId="19" borderId="7" xfId="0" applyFont="1" applyFill="1" applyBorder="1" applyAlignment="1">
      <alignment vertical="top"/>
    </xf>
    <xf numFmtId="0" fontId="2" fillId="19" borderId="11" xfId="0" applyFont="1" applyFill="1" applyBorder="1" applyAlignment="1" applyProtection="1">
      <alignment horizontal="center" vertical="top" wrapText="1"/>
      <protection hidden="1"/>
    </xf>
    <xf numFmtId="0" fontId="7" fillId="19" borderId="1" xfId="0" applyFont="1" applyFill="1" applyBorder="1" applyAlignment="1">
      <alignment horizontal="center" vertical="top" wrapText="1" readingOrder="1"/>
    </xf>
    <xf numFmtId="0" fontId="40" fillId="0" borderId="0" xfId="1" applyFont="1" applyFill="1" applyAlignment="1">
      <alignment vertical="center"/>
    </xf>
    <xf numFmtId="0" fontId="45" fillId="0" borderId="0" xfId="1" applyFont="1" applyFill="1" applyAlignment="1">
      <alignment vertical="center"/>
    </xf>
    <xf numFmtId="0" fontId="40" fillId="0" borderId="0" xfId="1" applyFont="1" applyFill="1" applyAlignment="1">
      <alignment horizontal="left" vertical="center"/>
    </xf>
    <xf numFmtId="0" fontId="45" fillId="0" borderId="0" xfId="1" applyFont="1" applyFill="1" applyAlignment="1">
      <alignment horizontal="left" vertical="center"/>
    </xf>
    <xf numFmtId="0" fontId="21" fillId="19" borderId="0" xfId="0" applyFont="1" applyFill="1"/>
    <xf numFmtId="0" fontId="7" fillId="19" borderId="1" xfId="0" applyFont="1" applyFill="1" applyBorder="1" applyAlignment="1" applyProtection="1">
      <alignment horizontal="center" vertical="top" wrapText="1" readingOrder="1"/>
      <protection hidden="1"/>
    </xf>
    <xf numFmtId="0" fontId="25" fillId="0" borderId="0" xfId="0" applyFont="1" applyFill="1" applyAlignment="1">
      <alignment horizontal="left" vertical="center"/>
    </xf>
    <xf numFmtId="0" fontId="4" fillId="0" borderId="1" xfId="0" applyFont="1" applyFill="1" applyBorder="1" applyAlignment="1">
      <alignment horizontal="center" vertical="top"/>
    </xf>
    <xf numFmtId="0" fontId="24" fillId="0" borderId="0" xfId="0" applyFont="1" applyAlignment="1">
      <alignment vertical="top" wrapText="1"/>
    </xf>
    <xf numFmtId="0" fontId="25" fillId="0" borderId="0" xfId="0" applyFont="1" applyAlignment="1">
      <alignment vertical="top" wrapText="1"/>
    </xf>
    <xf numFmtId="0" fontId="7" fillId="19" borderId="1" xfId="0" applyFont="1" applyFill="1" applyBorder="1" applyAlignment="1" applyProtection="1">
      <alignment horizontal="center" vertical="center" wrapText="1"/>
      <protection hidden="1"/>
    </xf>
    <xf numFmtId="0" fontId="9" fillId="19" borderId="16" xfId="0" applyFont="1" applyFill="1" applyBorder="1" applyAlignment="1" applyProtection="1">
      <alignment horizontal="center" vertical="center"/>
      <protection hidden="1"/>
    </xf>
    <xf numFmtId="0" fontId="3" fillId="19" borderId="5" xfId="0" applyFont="1" applyFill="1" applyBorder="1" applyAlignment="1" applyProtection="1">
      <alignment horizontal="center" vertical="top" wrapText="1"/>
      <protection hidden="1"/>
    </xf>
    <xf numFmtId="0" fontId="3" fillId="19" borderId="7" xfId="0" applyFont="1" applyFill="1" applyBorder="1" applyAlignment="1" applyProtection="1">
      <alignment horizontal="center" vertical="top" wrapText="1"/>
      <protection hidden="1"/>
    </xf>
    <xf numFmtId="0" fontId="3" fillId="19" borderId="2" xfId="0" applyFont="1" applyFill="1" applyBorder="1" applyAlignment="1" applyProtection="1">
      <alignment horizontal="center" vertical="top" wrapText="1"/>
      <protection hidden="1"/>
    </xf>
    <xf numFmtId="0" fontId="3" fillId="19" borderId="11" xfId="0" applyFont="1" applyFill="1" applyBorder="1" applyAlignment="1" applyProtection="1">
      <alignment horizontal="center" vertical="top" wrapText="1"/>
      <protection hidden="1"/>
    </xf>
    <xf numFmtId="0" fontId="12" fillId="0" borderId="5"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9" fillId="19" borderId="1" xfId="0" applyFont="1" applyFill="1" applyBorder="1" applyAlignment="1">
      <alignment horizontal="center" vertical="top" wrapText="1"/>
    </xf>
    <xf numFmtId="0" fontId="3" fillId="19" borderId="7" xfId="0" applyFont="1" applyFill="1" applyBorder="1" applyAlignment="1">
      <alignment horizontal="center" vertical="top"/>
    </xf>
    <xf numFmtId="0" fontId="7" fillId="19" borderId="5"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wrapText="1"/>
      <protection hidden="1"/>
    </xf>
    <xf numFmtId="0" fontId="28" fillId="0" borderId="0" xfId="0" applyFont="1" applyFill="1" applyAlignment="1">
      <alignment horizontal="left" vertical="center"/>
    </xf>
    <xf numFmtId="3" fontId="12" fillId="0" borderId="1" xfId="0" applyNumberFormat="1" applyFont="1" applyFill="1" applyBorder="1" applyAlignment="1" applyProtection="1">
      <alignment horizontal="center" vertical="center"/>
      <protection locked="0"/>
    </xf>
    <xf numFmtId="0" fontId="4" fillId="0" borderId="0" xfId="0" applyFont="1" applyProtection="1">
      <protection hidden="1"/>
    </xf>
    <xf numFmtId="0" fontId="4" fillId="3" borderId="50" xfId="0" applyFont="1" applyFill="1" applyBorder="1" applyProtection="1">
      <protection hidden="1"/>
    </xf>
    <xf numFmtId="0" fontId="9" fillId="20" borderId="50" xfId="0" applyFont="1" applyFill="1" applyBorder="1" applyAlignment="1" applyProtection="1">
      <alignment horizontal="center" vertical="center"/>
      <protection hidden="1"/>
    </xf>
    <xf numFmtId="0" fontId="9" fillId="5" borderId="44" xfId="0" applyFont="1" applyFill="1" applyBorder="1" applyAlignment="1" applyProtection="1">
      <alignment vertical="center"/>
      <protection hidden="1"/>
    </xf>
    <xf numFmtId="0" fontId="3" fillId="5" borderId="50" xfId="0" applyFont="1" applyFill="1" applyBorder="1" applyAlignment="1" applyProtection="1">
      <alignment horizontal="center" vertical="center"/>
      <protection hidden="1"/>
    </xf>
    <xf numFmtId="0" fontId="3" fillId="5" borderId="9" xfId="0" applyFont="1" applyFill="1" applyBorder="1" applyAlignment="1" applyProtection="1">
      <alignment horizontal="center" vertical="center"/>
      <protection hidden="1"/>
    </xf>
    <xf numFmtId="0" fontId="4" fillId="5" borderId="8" xfId="0" applyFont="1" applyFill="1" applyBorder="1" applyProtection="1">
      <protection hidden="1"/>
    </xf>
    <xf numFmtId="0" fontId="4" fillId="5" borderId="44" xfId="0" applyFont="1" applyFill="1" applyBorder="1" applyProtection="1">
      <protection hidden="1"/>
    </xf>
    <xf numFmtId="0" fontId="4" fillId="6" borderId="50" xfId="0" applyFont="1" applyFill="1" applyBorder="1" applyProtection="1">
      <protection hidden="1"/>
    </xf>
    <xf numFmtId="0" fontId="4" fillId="6" borderId="8" xfId="0" applyFont="1" applyFill="1" applyBorder="1" applyProtection="1">
      <protection hidden="1"/>
    </xf>
    <xf numFmtId="0" fontId="4" fillId="6" borderId="9" xfId="0" applyFont="1" applyFill="1" applyBorder="1" applyProtection="1">
      <protection hidden="1"/>
    </xf>
    <xf numFmtId="0" fontId="3" fillId="12" borderId="9" xfId="0" applyFont="1" applyFill="1" applyBorder="1" applyAlignment="1" applyProtection="1">
      <alignment horizontal="center" vertical="center" wrapText="1"/>
      <protection hidden="1"/>
    </xf>
    <xf numFmtId="0" fontId="4" fillId="7" borderId="8" xfId="0" applyFont="1" applyFill="1" applyBorder="1" applyProtection="1">
      <protection hidden="1"/>
    </xf>
    <xf numFmtId="0" fontId="4" fillId="8" borderId="8" xfId="0" applyFont="1" applyFill="1" applyBorder="1" applyAlignment="1" applyProtection="1">
      <alignment horizontal="center"/>
      <protection hidden="1"/>
    </xf>
    <xf numFmtId="0" fontId="4" fillId="3" borderId="51" xfId="0" applyFont="1" applyFill="1" applyBorder="1" applyAlignment="1" applyProtection="1">
      <alignment textRotation="90" wrapText="1"/>
      <protection hidden="1"/>
    </xf>
    <xf numFmtId="0" fontId="12" fillId="20" borderId="51" xfId="0" applyFont="1" applyFill="1" applyBorder="1" applyAlignment="1" applyProtection="1">
      <alignment horizontal="center" vertical="top" textRotation="90" wrapText="1"/>
      <protection hidden="1"/>
    </xf>
    <xf numFmtId="0" fontId="9" fillId="5" borderId="46" xfId="0" applyFont="1" applyFill="1" applyBorder="1" applyAlignment="1" applyProtection="1">
      <alignment vertical="center"/>
      <protection hidden="1"/>
    </xf>
    <xf numFmtId="0" fontId="3" fillId="5" borderId="51" xfId="0" applyFont="1" applyFill="1" applyBorder="1" applyAlignment="1" applyProtection="1">
      <alignment horizontal="center" vertical="center" wrapText="1"/>
      <protection hidden="1"/>
    </xf>
    <xf numFmtId="0" fontId="9" fillId="5" borderId="51" xfId="0" applyFont="1" applyFill="1" applyBorder="1" applyAlignment="1" applyProtection="1">
      <alignment horizontal="center" vertical="top"/>
      <protection hidden="1"/>
    </xf>
    <xf numFmtId="0" fontId="4" fillId="5" borderId="45" xfId="0" applyFont="1" applyFill="1" applyBorder="1" applyProtection="1">
      <protection hidden="1"/>
    </xf>
    <xf numFmtId="0" fontId="4" fillId="5" borderId="46" xfId="0" applyFont="1" applyFill="1" applyBorder="1" applyProtection="1">
      <protection hidden="1"/>
    </xf>
    <xf numFmtId="0" fontId="4" fillId="6" borderId="51" xfId="0" applyFont="1" applyFill="1" applyBorder="1" applyProtection="1">
      <protection hidden="1"/>
    </xf>
    <xf numFmtId="0" fontId="4" fillId="6" borderId="45" xfId="0" applyFont="1" applyFill="1" applyBorder="1" applyProtection="1">
      <protection hidden="1"/>
    </xf>
    <xf numFmtId="0" fontId="4" fillId="6" borderId="0" xfId="0" applyFont="1" applyFill="1" applyBorder="1" applyProtection="1">
      <protection hidden="1"/>
    </xf>
    <xf numFmtId="0" fontId="4" fillId="7" borderId="45" xfId="0" applyFont="1" applyFill="1" applyBorder="1" applyProtection="1">
      <protection hidden="1"/>
    </xf>
    <xf numFmtId="0" fontId="4" fillId="8" borderId="51" xfId="0" applyFont="1" applyFill="1" applyBorder="1" applyAlignment="1" applyProtection="1">
      <alignment horizontal="center"/>
      <protection hidden="1"/>
    </xf>
    <xf numFmtId="0" fontId="9" fillId="5" borderId="46" xfId="0" applyFont="1" applyFill="1" applyBorder="1" applyAlignment="1" applyProtection="1">
      <alignment horizontal="left" vertical="top"/>
      <protection hidden="1"/>
    </xf>
    <xf numFmtId="0" fontId="4" fillId="5" borderId="51" xfId="0" applyFont="1" applyFill="1" applyBorder="1" applyAlignment="1" applyProtection="1">
      <alignment horizontal="left" vertical="top" textRotation="90" wrapText="1"/>
      <protection hidden="1"/>
    </xf>
    <xf numFmtId="0" fontId="4" fillId="5" borderId="46" xfId="0" applyFont="1" applyFill="1" applyBorder="1" applyAlignment="1" applyProtection="1">
      <alignment horizontal="left" textRotation="90" wrapText="1"/>
      <protection hidden="1"/>
    </xf>
    <xf numFmtId="0" fontId="4" fillId="5" borderId="51" xfId="0" applyFont="1" applyFill="1" applyBorder="1" applyAlignment="1" applyProtection="1">
      <alignment horizontal="left" textRotation="90" wrapText="1"/>
      <protection hidden="1"/>
    </xf>
    <xf numFmtId="0" fontId="12" fillId="11" borderId="7" xfId="0" applyFont="1" applyFill="1" applyBorder="1" applyAlignment="1" applyProtection="1">
      <alignment horizontal="center" vertical="center" textRotation="90" wrapText="1"/>
      <protection hidden="1"/>
    </xf>
    <xf numFmtId="0" fontId="12" fillId="11" borderId="1" xfId="0" applyFont="1" applyFill="1" applyBorder="1" applyAlignment="1" applyProtection="1">
      <alignment horizontal="center" vertical="center" textRotation="90" wrapText="1"/>
      <protection hidden="1"/>
    </xf>
    <xf numFmtId="0" fontId="12" fillId="11" borderId="1" xfId="0" applyFont="1" applyFill="1" applyBorder="1" applyAlignment="1" applyProtection="1">
      <alignment vertical="center" textRotation="90" wrapText="1"/>
      <protection hidden="1"/>
    </xf>
    <xf numFmtId="0" fontId="12" fillId="5" borderId="1" xfId="0" applyFont="1" applyFill="1" applyBorder="1" applyAlignment="1" applyProtection="1">
      <alignment horizontal="center" vertical="center" textRotation="90" wrapText="1"/>
      <protection hidden="1"/>
    </xf>
    <xf numFmtId="0" fontId="12" fillId="5" borderId="1" xfId="0" applyFont="1" applyFill="1" applyBorder="1" applyAlignment="1" applyProtection="1">
      <alignment vertical="center" textRotation="90" wrapText="1"/>
      <protection hidden="1"/>
    </xf>
    <xf numFmtId="0" fontId="12" fillId="5" borderId="5" xfId="0" applyFont="1" applyFill="1" applyBorder="1" applyAlignment="1" applyProtection="1">
      <alignment vertical="center" textRotation="90" wrapText="1"/>
      <protection hidden="1"/>
    </xf>
    <xf numFmtId="0" fontId="12" fillId="5" borderId="51" xfId="0" applyFont="1" applyFill="1" applyBorder="1" applyAlignment="1" applyProtection="1">
      <alignment textRotation="90" wrapText="1"/>
      <protection hidden="1"/>
    </xf>
    <xf numFmtId="0" fontId="4" fillId="5" borderId="45" xfId="0" applyFont="1" applyFill="1" applyBorder="1" applyAlignment="1" applyProtection="1">
      <alignment textRotation="90" wrapText="1"/>
      <protection hidden="1"/>
    </xf>
    <xf numFmtId="0" fontId="4" fillId="5" borderId="46" xfId="0" applyFont="1" applyFill="1" applyBorder="1" applyAlignment="1" applyProtection="1">
      <alignment textRotation="90" wrapText="1"/>
      <protection hidden="1"/>
    </xf>
    <xf numFmtId="0" fontId="4" fillId="6" borderId="51" xfId="0" applyFont="1" applyFill="1" applyBorder="1" applyAlignment="1" applyProtection="1">
      <alignment textRotation="90" wrapText="1"/>
      <protection hidden="1"/>
    </xf>
    <xf numFmtId="0" fontId="4" fillId="6" borderId="51" xfId="0" applyFont="1" applyFill="1" applyBorder="1" applyAlignment="1" applyProtection="1">
      <alignment horizontal="center" textRotation="90"/>
      <protection hidden="1"/>
    </xf>
    <xf numFmtId="0" fontId="4" fillId="6" borderId="45" xfId="0" applyFont="1" applyFill="1" applyBorder="1" applyAlignment="1" applyProtection="1">
      <alignment textRotation="90" wrapText="1"/>
      <protection hidden="1"/>
    </xf>
    <xf numFmtId="0" fontId="4" fillId="6" borderId="0" xfId="0" applyFont="1" applyFill="1" applyBorder="1" applyAlignment="1" applyProtection="1">
      <alignment textRotation="90" wrapText="1"/>
      <protection hidden="1"/>
    </xf>
    <xf numFmtId="0" fontId="4" fillId="7" borderId="45" xfId="0" applyFont="1" applyFill="1" applyBorder="1" applyAlignment="1" applyProtection="1">
      <alignment textRotation="90" wrapText="1"/>
      <protection hidden="1"/>
    </xf>
    <xf numFmtId="0" fontId="4" fillId="8" borderId="51" xfId="0" applyFont="1" applyFill="1" applyBorder="1" applyAlignment="1" applyProtection="1">
      <alignment horizontal="center" textRotation="90" wrapText="1"/>
      <protection hidden="1"/>
    </xf>
    <xf numFmtId="0" fontId="4" fillId="3" borderId="51" xfId="0" applyFont="1" applyFill="1" applyBorder="1" applyAlignment="1" applyProtection="1">
      <alignment vertical="center"/>
      <protection hidden="1"/>
    </xf>
    <xf numFmtId="0" fontId="12" fillId="3" borderId="32" xfId="0" applyFont="1" applyFill="1" applyBorder="1" applyAlignment="1" applyProtection="1">
      <alignment horizontal="center" vertical="center" textRotation="90" wrapText="1"/>
      <protection hidden="1"/>
    </xf>
    <xf numFmtId="0" fontId="12" fillId="3" borderId="11" xfId="0" applyFont="1" applyFill="1" applyBorder="1" applyAlignment="1" applyProtection="1">
      <alignment horizontal="center" vertical="center" textRotation="90" wrapText="1"/>
      <protection hidden="1"/>
    </xf>
    <xf numFmtId="0" fontId="12" fillId="13" borderId="11" xfId="0" applyFont="1" applyFill="1" applyBorder="1" applyAlignment="1" applyProtection="1">
      <alignment horizontal="center" vertical="center" textRotation="90" wrapText="1"/>
      <protection hidden="1"/>
    </xf>
    <xf numFmtId="0" fontId="12" fillId="3" borderId="31" xfId="0" applyFont="1" applyFill="1" applyBorder="1" applyAlignment="1" applyProtection="1">
      <alignment horizontal="center" vertical="center" textRotation="90" wrapText="1"/>
      <protection hidden="1"/>
    </xf>
    <xf numFmtId="0" fontId="12" fillId="20" borderId="51" xfId="0" applyFont="1" applyFill="1" applyBorder="1" applyAlignment="1" applyProtection="1">
      <alignment horizontal="center" vertical="center" textRotation="90" wrapText="1"/>
      <protection hidden="1"/>
    </xf>
    <xf numFmtId="0" fontId="12" fillId="20" borderId="7" xfId="0" applyFont="1" applyFill="1" applyBorder="1" applyAlignment="1" applyProtection="1">
      <alignment horizontal="center" vertical="center" textRotation="90" wrapText="1"/>
      <protection hidden="1"/>
    </xf>
    <xf numFmtId="0" fontId="12" fillId="20" borderId="1" xfId="0" applyFont="1" applyFill="1" applyBorder="1" applyAlignment="1" applyProtection="1">
      <alignment horizontal="center" vertical="center" textRotation="90" wrapText="1"/>
      <protection hidden="1"/>
    </xf>
    <xf numFmtId="0" fontId="12" fillId="20" borderId="16" xfId="0" applyFont="1" applyFill="1" applyBorder="1" applyAlignment="1" applyProtection="1">
      <alignment horizontal="center" vertical="center" textRotation="90" wrapText="1"/>
      <protection hidden="1"/>
    </xf>
    <xf numFmtId="0" fontId="4" fillId="5" borderId="51" xfId="0" applyFont="1" applyFill="1" applyBorder="1" applyAlignment="1" applyProtection="1">
      <alignment horizontal="left" vertical="center" textRotation="90" wrapText="1"/>
      <protection hidden="1"/>
    </xf>
    <xf numFmtId="0" fontId="13" fillId="11" borderId="7" xfId="0" applyFont="1" applyFill="1" applyBorder="1" applyAlignment="1" applyProtection="1">
      <alignment horizontal="center" vertical="center" wrapText="1"/>
      <protection hidden="1"/>
    </xf>
    <xf numFmtId="0" fontId="13" fillId="5" borderId="51" xfId="0" applyFont="1" applyFill="1" applyBorder="1" applyAlignment="1" applyProtection="1">
      <alignment horizontal="center" vertical="center" wrapText="1"/>
      <protection hidden="1"/>
    </xf>
    <xf numFmtId="0" fontId="13" fillId="11" borderId="1" xfId="0" applyFont="1" applyFill="1" applyBorder="1" applyAlignment="1" applyProtection="1">
      <alignment horizontal="center" vertical="center" wrapText="1"/>
      <protection hidden="1"/>
    </xf>
    <xf numFmtId="0" fontId="4" fillId="5" borderId="45" xfId="0" applyFont="1" applyFill="1" applyBorder="1" applyAlignment="1" applyProtection="1">
      <alignment vertical="center"/>
      <protection hidden="1"/>
    </xf>
    <xf numFmtId="0" fontId="4" fillId="5" borderId="46" xfId="0" applyFont="1" applyFill="1" applyBorder="1" applyAlignment="1" applyProtection="1">
      <alignment vertical="center"/>
      <protection hidden="1"/>
    </xf>
    <xf numFmtId="0" fontId="4" fillId="6" borderId="51" xfId="0" applyFont="1" applyFill="1" applyBorder="1" applyAlignment="1" applyProtection="1">
      <alignment vertical="center"/>
      <protection hidden="1"/>
    </xf>
    <xf numFmtId="0" fontId="4" fillId="6" borderId="45" xfId="0" applyFont="1" applyFill="1" applyBorder="1" applyAlignment="1" applyProtection="1">
      <alignment vertical="center"/>
      <protection hidden="1"/>
    </xf>
    <xf numFmtId="0" fontId="4" fillId="6" borderId="0" xfId="0" applyFont="1" applyFill="1" applyBorder="1" applyAlignment="1" applyProtection="1">
      <alignment vertical="center"/>
      <protection hidden="1"/>
    </xf>
    <xf numFmtId="0" fontId="4" fillId="7" borderId="45" xfId="0" applyFont="1" applyFill="1" applyBorder="1" applyAlignment="1" applyProtection="1">
      <alignment vertical="center"/>
      <protection hidden="1"/>
    </xf>
    <xf numFmtId="0" fontId="4" fillId="8" borderId="51" xfId="0" applyFont="1" applyFill="1" applyBorder="1" applyAlignment="1" applyProtection="1">
      <alignment horizontal="center" vertical="center"/>
      <protection hidden="1"/>
    </xf>
    <xf numFmtId="0" fontId="4" fillId="0" borderId="0" xfId="0" applyFont="1" applyAlignment="1" applyProtection="1">
      <alignment vertical="center"/>
      <protection hidden="1"/>
    </xf>
    <xf numFmtId="0" fontId="4" fillId="3" borderId="51" xfId="0" applyFont="1" applyFill="1" applyBorder="1" applyProtection="1">
      <protection hidden="1"/>
    </xf>
    <xf numFmtId="0" fontId="32" fillId="20" borderId="51" xfId="0" applyFont="1" applyFill="1" applyBorder="1" applyAlignment="1" applyProtection="1">
      <alignment horizontal="center"/>
      <protection hidden="1"/>
    </xf>
    <xf numFmtId="0" fontId="32" fillId="20" borderId="7" xfId="0" applyFont="1" applyFill="1" applyBorder="1" applyAlignment="1" applyProtection="1">
      <alignment horizontal="center"/>
      <protection hidden="1"/>
    </xf>
    <xf numFmtId="0" fontId="32" fillId="20" borderId="1" xfId="0" applyFont="1" applyFill="1" applyBorder="1" applyAlignment="1" applyProtection="1">
      <alignment horizontal="center"/>
      <protection hidden="1"/>
    </xf>
    <xf numFmtId="0" fontId="32" fillId="20" borderId="16" xfId="0" applyFont="1" applyFill="1" applyBorder="1" applyAlignment="1" applyProtection="1">
      <alignment horizontal="center"/>
      <protection hidden="1"/>
    </xf>
    <xf numFmtId="0" fontId="32" fillId="5" borderId="51" xfId="0" applyFont="1" applyFill="1" applyBorder="1" applyAlignment="1" applyProtection="1">
      <alignment horizontal="center" vertical="center"/>
      <protection hidden="1"/>
    </xf>
    <xf numFmtId="0" fontId="14" fillId="5" borderId="51" xfId="0" applyFont="1" applyFill="1" applyBorder="1" applyAlignment="1" applyProtection="1">
      <alignment horizontal="center" vertical="center"/>
      <protection hidden="1"/>
    </xf>
    <xf numFmtId="0" fontId="4" fillId="0" borderId="21" xfId="0" applyFont="1" applyBorder="1" applyAlignment="1" applyProtection="1">
      <alignment wrapText="1"/>
      <protection hidden="1"/>
    </xf>
    <xf numFmtId="0" fontId="4" fillId="3" borderId="52" xfId="0" applyFont="1" applyFill="1" applyBorder="1" applyProtection="1">
      <protection hidden="1"/>
    </xf>
    <xf numFmtId="2" fontId="4" fillId="3" borderId="24" xfId="0" applyNumberFormat="1" applyFont="1" applyFill="1" applyBorder="1" applyProtection="1">
      <protection hidden="1"/>
    </xf>
    <xf numFmtId="2" fontId="4" fillId="3" borderId="18" xfId="0" applyNumberFormat="1" applyFont="1" applyFill="1" applyBorder="1" applyProtection="1">
      <protection hidden="1"/>
    </xf>
    <xf numFmtId="0" fontId="4" fillId="3" borderId="18" xfId="0" applyFont="1" applyFill="1" applyBorder="1" applyProtection="1">
      <protection hidden="1"/>
    </xf>
    <xf numFmtId="1" fontId="4" fillId="3" borderId="18" xfId="0" applyNumberFormat="1" applyFont="1" applyFill="1" applyBorder="1" applyProtection="1">
      <protection hidden="1"/>
    </xf>
    <xf numFmtId="2" fontId="4" fillId="13" borderId="18" xfId="0" applyNumberFormat="1" applyFont="1" applyFill="1" applyBorder="1" applyProtection="1">
      <protection hidden="1"/>
    </xf>
    <xf numFmtId="0" fontId="4" fillId="13" borderId="18" xfId="0" applyFont="1" applyFill="1" applyBorder="1" applyProtection="1">
      <protection hidden="1"/>
    </xf>
    <xf numFmtId="1" fontId="4" fillId="13" borderId="18" xfId="0" applyNumberFormat="1" applyFont="1" applyFill="1" applyBorder="1" applyProtection="1">
      <protection hidden="1"/>
    </xf>
    <xf numFmtId="0" fontId="4" fillId="3" borderId="22" xfId="0" applyFont="1" applyFill="1" applyBorder="1" applyProtection="1">
      <protection hidden="1"/>
    </xf>
    <xf numFmtId="0" fontId="4" fillId="20" borderId="52" xfId="0" applyFont="1" applyFill="1" applyBorder="1" applyProtection="1">
      <protection hidden="1"/>
    </xf>
    <xf numFmtId="0" fontId="4" fillId="20" borderId="24" xfId="0" applyFont="1" applyFill="1" applyBorder="1" applyProtection="1">
      <protection hidden="1"/>
    </xf>
    <xf numFmtId="0" fontId="4" fillId="20" borderId="18" xfId="0" applyFont="1" applyFill="1" applyBorder="1" applyProtection="1">
      <protection hidden="1"/>
    </xf>
    <xf numFmtId="0" fontId="4" fillId="20" borderId="19" xfId="0" applyFont="1" applyFill="1" applyBorder="1" applyProtection="1">
      <protection hidden="1"/>
    </xf>
    <xf numFmtId="0" fontId="9" fillId="5" borderId="56" xfId="0" applyFont="1" applyFill="1" applyBorder="1" applyAlignment="1" applyProtection="1">
      <alignment vertical="center"/>
      <protection hidden="1"/>
    </xf>
    <xf numFmtId="1" fontId="4" fillId="5" borderId="17" xfId="0" applyNumberFormat="1" applyFont="1" applyFill="1" applyBorder="1" applyProtection="1">
      <protection hidden="1"/>
    </xf>
    <xf numFmtId="1" fontId="4" fillId="5" borderId="18" xfId="0" applyNumberFormat="1" applyFont="1" applyFill="1" applyBorder="1" applyProtection="1">
      <protection hidden="1"/>
    </xf>
    <xf numFmtId="0" fontId="4" fillId="11" borderId="18" xfId="0" applyFont="1" applyFill="1" applyBorder="1" applyProtection="1">
      <protection hidden="1"/>
    </xf>
    <xf numFmtId="0" fontId="4" fillId="5" borderId="18" xfId="0" applyFont="1" applyFill="1" applyBorder="1" applyProtection="1">
      <protection hidden="1"/>
    </xf>
    <xf numFmtId="0" fontId="4" fillId="5" borderId="22" xfId="0" applyFont="1" applyFill="1" applyBorder="1" applyProtection="1">
      <protection hidden="1"/>
    </xf>
    <xf numFmtId="0" fontId="4" fillId="5" borderId="52" xfId="0" applyFont="1" applyFill="1" applyBorder="1" applyProtection="1">
      <protection hidden="1"/>
    </xf>
    <xf numFmtId="1" fontId="4" fillId="11" borderId="24" xfId="0" applyNumberFormat="1" applyFont="1" applyFill="1" applyBorder="1" applyProtection="1">
      <protection hidden="1"/>
    </xf>
    <xf numFmtId="1" fontId="4" fillId="11" borderId="18" xfId="0" applyNumberFormat="1" applyFont="1" applyFill="1" applyBorder="1" applyProtection="1">
      <protection hidden="1"/>
    </xf>
    <xf numFmtId="1" fontId="4" fillId="5" borderId="22" xfId="0" applyNumberFormat="1" applyFont="1" applyFill="1" applyBorder="1" applyProtection="1">
      <protection hidden="1"/>
    </xf>
    <xf numFmtId="1" fontId="4" fillId="5" borderId="52" xfId="0" applyNumberFormat="1" applyFont="1" applyFill="1" applyBorder="1" applyProtection="1">
      <protection hidden="1"/>
    </xf>
    <xf numFmtId="0" fontId="4" fillId="5" borderId="10" xfId="0" applyFont="1" applyFill="1" applyBorder="1" applyProtection="1">
      <protection hidden="1"/>
    </xf>
    <xf numFmtId="0" fontId="4" fillId="11" borderId="17" xfId="0" applyFont="1" applyFill="1" applyBorder="1" applyProtection="1">
      <protection hidden="1"/>
    </xf>
    <xf numFmtId="0" fontId="4" fillId="5" borderId="19" xfId="0" applyFont="1" applyFill="1" applyBorder="1" applyProtection="1">
      <protection hidden="1"/>
    </xf>
    <xf numFmtId="0" fontId="4" fillId="5" borderId="56" xfId="0" applyFont="1" applyFill="1" applyBorder="1" applyProtection="1">
      <protection hidden="1"/>
    </xf>
    <xf numFmtId="0" fontId="4" fillId="11" borderId="19" xfId="0" applyFont="1" applyFill="1" applyBorder="1" applyProtection="1">
      <protection hidden="1"/>
    </xf>
    <xf numFmtId="0" fontId="4" fillId="6" borderId="52" xfId="0" applyFont="1" applyFill="1" applyBorder="1" applyProtection="1">
      <protection hidden="1"/>
    </xf>
    <xf numFmtId="0" fontId="4" fillId="6" borderId="17" xfId="0" applyFont="1" applyFill="1" applyBorder="1" applyProtection="1">
      <protection hidden="1"/>
    </xf>
    <xf numFmtId="0" fontId="4" fillId="6" borderId="18" xfId="0" applyFont="1" applyFill="1" applyBorder="1" applyProtection="1">
      <protection hidden="1"/>
    </xf>
    <xf numFmtId="0" fontId="4" fillId="12" borderId="18" xfId="0" applyFont="1" applyFill="1" applyBorder="1" applyProtection="1">
      <protection hidden="1"/>
    </xf>
    <xf numFmtId="0" fontId="4" fillId="12" borderId="19" xfId="0" applyFont="1" applyFill="1" applyBorder="1" applyProtection="1">
      <protection hidden="1"/>
    </xf>
    <xf numFmtId="0" fontId="4" fillId="0" borderId="18" xfId="0" applyFont="1" applyBorder="1" applyProtection="1">
      <protection hidden="1"/>
    </xf>
    <xf numFmtId="3" fontId="4" fillId="6" borderId="17" xfId="0" applyNumberFormat="1" applyFont="1" applyFill="1" applyBorder="1" applyProtection="1">
      <protection hidden="1"/>
    </xf>
    <xf numFmtId="3" fontId="4" fillId="6" borderId="18" xfId="0" applyNumberFormat="1" applyFont="1" applyFill="1" applyBorder="1" applyProtection="1">
      <protection hidden="1"/>
    </xf>
    <xf numFmtId="3" fontId="4" fillId="12" borderId="18" xfId="0" applyNumberFormat="1" applyFont="1" applyFill="1" applyBorder="1" applyProtection="1">
      <protection hidden="1"/>
    </xf>
    <xf numFmtId="3" fontId="4" fillId="6" borderId="19" xfId="0" applyNumberFormat="1" applyFont="1" applyFill="1" applyBorder="1" applyProtection="1">
      <protection hidden="1"/>
    </xf>
    <xf numFmtId="0" fontId="4" fillId="12" borderId="17" xfId="0" applyFont="1" applyFill="1" applyBorder="1" applyProtection="1">
      <protection hidden="1"/>
    </xf>
    <xf numFmtId="0" fontId="4" fillId="6" borderId="10" xfId="0" applyFont="1" applyFill="1" applyBorder="1" applyProtection="1">
      <protection hidden="1"/>
    </xf>
    <xf numFmtId="0" fontId="4" fillId="6" borderId="55" xfId="0" applyFont="1" applyFill="1" applyBorder="1" applyProtection="1">
      <protection hidden="1"/>
    </xf>
    <xf numFmtId="0" fontId="4" fillId="12" borderId="1" xfId="0" applyFont="1" applyFill="1" applyBorder="1" applyProtection="1">
      <protection hidden="1"/>
    </xf>
    <xf numFmtId="0" fontId="4" fillId="7" borderId="10" xfId="0" applyFont="1" applyFill="1" applyBorder="1" applyProtection="1">
      <protection hidden="1"/>
    </xf>
    <xf numFmtId="0" fontId="4" fillId="7" borderId="17" xfId="0" applyFont="1" applyFill="1" applyBorder="1" applyProtection="1">
      <protection hidden="1"/>
    </xf>
    <xf numFmtId="0" fontId="4" fillId="7" borderId="18" xfId="0" applyFont="1" applyFill="1" applyBorder="1" applyProtection="1">
      <protection hidden="1"/>
    </xf>
    <xf numFmtId="0" fontId="4" fillId="16" borderId="18" xfId="0" applyFont="1" applyFill="1" applyBorder="1" applyProtection="1">
      <protection hidden="1"/>
    </xf>
    <xf numFmtId="0" fontId="4" fillId="7" borderId="19" xfId="0" applyFont="1" applyFill="1" applyBorder="1" applyProtection="1">
      <protection hidden="1"/>
    </xf>
    <xf numFmtId="0" fontId="4" fillId="8" borderId="52" xfId="0" applyFont="1" applyFill="1" applyBorder="1" applyAlignment="1" applyProtection="1">
      <alignment horizontal="center"/>
      <protection hidden="1"/>
    </xf>
    <xf numFmtId="1" fontId="4" fillId="8" borderId="17" xfId="0" applyNumberFormat="1" applyFont="1" applyFill="1" applyBorder="1" applyProtection="1">
      <protection hidden="1"/>
    </xf>
    <xf numFmtId="1" fontId="4" fillId="8" borderId="18" xfId="0" applyNumberFormat="1" applyFont="1" applyFill="1" applyBorder="1" applyProtection="1">
      <protection hidden="1"/>
    </xf>
    <xf numFmtId="1" fontId="4" fillId="15" borderId="18" xfId="0" applyNumberFormat="1" applyFont="1" applyFill="1" applyBorder="1" applyProtection="1">
      <protection hidden="1"/>
    </xf>
    <xf numFmtId="0" fontId="12" fillId="0" borderId="0" xfId="0" applyFont="1" applyFill="1" applyBorder="1" applyAlignment="1" applyProtection="1">
      <alignment vertical="top"/>
      <protection hidden="1"/>
    </xf>
    <xf numFmtId="0" fontId="4" fillId="0" borderId="1" xfId="0" applyFont="1" applyBorder="1" applyProtection="1">
      <protection hidden="1"/>
    </xf>
    <xf numFmtId="0" fontId="7" fillId="19" borderId="1" xfId="0" applyFont="1" applyFill="1" applyBorder="1" applyAlignment="1" applyProtection="1">
      <alignment vertical="top" wrapText="1"/>
      <protection hidden="1"/>
    </xf>
    <xf numFmtId="0" fontId="10" fillId="19" borderId="1" xfId="0" applyFont="1" applyFill="1" applyBorder="1" applyAlignment="1" applyProtection="1">
      <alignment vertical="top" wrapText="1"/>
      <protection hidden="1"/>
    </xf>
    <xf numFmtId="0" fontId="7" fillId="0" borderId="1" xfId="0" applyFont="1" applyFill="1" applyBorder="1" applyAlignment="1" applyProtection="1">
      <alignment horizontal="center" vertical="center" wrapText="1"/>
      <protection locked="0" hidden="1"/>
    </xf>
    <xf numFmtId="0" fontId="7" fillId="0" borderId="0" xfId="0" applyFont="1" applyFill="1" applyBorder="1" applyAlignment="1" applyProtection="1">
      <alignment horizontal="center" vertical="center" wrapText="1"/>
      <protection locked="0" hidden="1"/>
    </xf>
    <xf numFmtId="0" fontId="7" fillId="19" borderId="1" xfId="0" applyFont="1" applyFill="1" applyBorder="1" applyAlignment="1" applyProtection="1">
      <alignment vertical="center" wrapText="1"/>
      <protection hidden="1"/>
    </xf>
    <xf numFmtId="0" fontId="9" fillId="0" borderId="1" xfId="0" applyFont="1" applyFill="1" applyBorder="1" applyAlignment="1" applyProtection="1">
      <alignment horizontal="center" vertical="center" wrapText="1"/>
      <protection locked="0" hidden="1"/>
    </xf>
    <xf numFmtId="0" fontId="4" fillId="20" borderId="1" xfId="0" applyFont="1" applyFill="1" applyBorder="1" applyProtection="1">
      <protection hidden="1"/>
    </xf>
    <xf numFmtId="0" fontId="17" fillId="0" borderId="1" xfId="0" applyFont="1" applyBorder="1" applyProtection="1">
      <protection hidden="1"/>
    </xf>
    <xf numFmtId="0" fontId="12" fillId="0" borderId="1" xfId="0" applyFont="1" applyFill="1" applyBorder="1" applyAlignment="1" applyProtection="1">
      <alignment horizontal="center" vertical="center"/>
      <protection locked="0" hidden="1"/>
    </xf>
    <xf numFmtId="0" fontId="9" fillId="19" borderId="5" xfId="0" applyFont="1" applyFill="1" applyBorder="1" applyAlignment="1" applyProtection="1">
      <alignment horizontal="center" vertical="top" wrapText="1"/>
      <protection hidden="1"/>
    </xf>
    <xf numFmtId="0" fontId="9" fillId="0" borderId="0" xfId="0" applyFont="1" applyFill="1" applyBorder="1" applyAlignment="1" applyProtection="1">
      <alignment horizontal="center" vertical="top" wrapText="1"/>
      <protection hidden="1"/>
    </xf>
    <xf numFmtId="3" fontId="12" fillId="0" borderId="1" xfId="0" applyNumberFormat="1" applyFont="1" applyFill="1" applyBorder="1" applyAlignment="1" applyProtection="1">
      <alignment horizontal="center" vertical="center" wrapText="1"/>
      <protection locked="0" hidden="1"/>
    </xf>
    <xf numFmtId="3" fontId="12" fillId="0" borderId="5" xfId="0" applyNumberFormat="1" applyFont="1" applyFill="1" applyBorder="1" applyAlignment="1" applyProtection="1">
      <alignment horizontal="center" vertical="center" wrapText="1"/>
      <protection locked="0" hidden="1"/>
    </xf>
    <xf numFmtId="3" fontId="12" fillId="0" borderId="0" xfId="0" applyNumberFormat="1" applyFont="1" applyFill="1" applyBorder="1" applyAlignment="1" applyProtection="1">
      <alignment horizontal="center" vertical="center" wrapText="1"/>
      <protection locked="0" hidden="1"/>
    </xf>
    <xf numFmtId="0" fontId="7" fillId="0" borderId="0" xfId="0" applyFont="1" applyFill="1" applyBorder="1" applyAlignment="1" applyProtection="1">
      <alignment horizontal="center" vertical="top" wrapText="1"/>
      <protection hidden="1"/>
    </xf>
    <xf numFmtId="0" fontId="9" fillId="19" borderId="11" xfId="0" applyFont="1" applyFill="1" applyBorder="1" applyAlignment="1" applyProtection="1">
      <alignment horizontal="center" vertical="top" wrapText="1"/>
      <protection hidden="1"/>
    </xf>
    <xf numFmtId="0" fontId="10" fillId="0" borderId="1" xfId="0" applyFont="1" applyFill="1" applyBorder="1" applyAlignment="1" applyProtection="1">
      <alignment horizontal="center" vertical="center" wrapText="1"/>
      <protection locked="0" hidden="1"/>
    </xf>
    <xf numFmtId="0" fontId="10" fillId="0" borderId="0" xfId="0" applyFont="1" applyFill="1" applyBorder="1" applyAlignment="1" applyProtection="1">
      <alignment horizontal="center" vertical="center" wrapText="1"/>
      <protection locked="0" hidden="1"/>
    </xf>
    <xf numFmtId="0" fontId="3" fillId="0" borderId="0" xfId="0" applyFont="1" applyFill="1" applyBorder="1" applyAlignment="1" applyProtection="1">
      <alignment horizontal="center" vertical="top" wrapText="1"/>
      <protection hidden="1"/>
    </xf>
    <xf numFmtId="0" fontId="24" fillId="14" borderId="0" xfId="0" applyFont="1" applyFill="1" applyAlignment="1">
      <alignment horizontal="center" vertical="center" wrapText="1"/>
    </xf>
    <xf numFmtId="0" fontId="3" fillId="19" borderId="5" xfId="0" applyFont="1" applyFill="1" applyBorder="1" applyAlignment="1" applyProtection="1">
      <alignment vertical="top" wrapText="1"/>
      <protection hidden="1"/>
    </xf>
    <xf numFmtId="0" fontId="3" fillId="19" borderId="1" xfId="0" applyFont="1" applyFill="1" applyBorder="1" applyAlignment="1" applyProtection="1">
      <alignment horizontal="center" vertical="center"/>
      <protection hidden="1"/>
    </xf>
    <xf numFmtId="0" fontId="3" fillId="19" borderId="1" xfId="0" applyFont="1" applyFill="1" applyBorder="1" applyAlignment="1" applyProtection="1">
      <alignment horizontal="center" vertical="top"/>
      <protection hidden="1"/>
    </xf>
    <xf numFmtId="0" fontId="2" fillId="19" borderId="1"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vertical="center"/>
      <protection locked="0"/>
    </xf>
    <xf numFmtId="0" fontId="7" fillId="0" borderId="0" xfId="0" applyFont="1" applyFill="1" applyBorder="1" applyAlignment="1">
      <alignment horizontal="center" vertical="top" wrapText="1" readingOrder="1"/>
    </xf>
    <xf numFmtId="0" fontId="7" fillId="0" borderId="0" xfId="0" applyFont="1" applyFill="1" applyBorder="1" applyAlignment="1" applyProtection="1">
      <alignment horizontal="center" vertical="top" wrapText="1" readingOrder="1"/>
      <protection hidden="1"/>
    </xf>
    <xf numFmtId="0" fontId="12" fillId="0" borderId="0" xfId="0" applyFont="1" applyFill="1" applyBorder="1" applyAlignment="1" applyProtection="1">
      <alignment horizontal="center" vertical="center"/>
      <protection hidden="1"/>
    </xf>
    <xf numFmtId="0" fontId="25" fillId="0" borderId="0" xfId="0" applyFont="1"/>
    <xf numFmtId="0" fontId="51" fillId="0" borderId="0" xfId="0" applyFont="1"/>
    <xf numFmtId="1" fontId="4" fillId="0" borderId="0" xfId="0" applyNumberFormat="1" applyFont="1" applyProtection="1">
      <protection hidden="1"/>
    </xf>
    <xf numFmtId="0" fontId="12" fillId="0" borderId="1" xfId="0" applyFont="1" applyFill="1" applyBorder="1" applyProtection="1">
      <protection locked="0"/>
    </xf>
    <xf numFmtId="0" fontId="8" fillId="0" borderId="1" xfId="1" applyFill="1" applyBorder="1" applyAlignment="1" applyProtection="1">
      <alignment horizontal="left" vertical="top" wrapText="1"/>
      <protection locked="0"/>
    </xf>
    <xf numFmtId="3" fontId="10" fillId="0" borderId="1" xfId="0" applyNumberFormat="1" applyFont="1" applyFill="1" applyBorder="1" applyAlignment="1" applyProtection="1">
      <alignment horizontal="left" vertical="top" wrapText="1"/>
      <protection locked="0"/>
    </xf>
    <xf numFmtId="0" fontId="12" fillId="0" borderId="58" xfId="0" applyFont="1" applyBorder="1" applyAlignment="1">
      <alignment vertical="center" wrapText="1"/>
    </xf>
    <xf numFmtId="0" fontId="12" fillId="0" borderId="52" xfId="0" applyFont="1" applyBorder="1" applyAlignment="1">
      <alignment vertical="center" wrapText="1"/>
    </xf>
    <xf numFmtId="0" fontId="8" fillId="0" borderId="1" xfId="1" applyFill="1" applyBorder="1" applyAlignment="1" applyProtection="1">
      <alignment horizontal="left" vertical="top" wrapText="1"/>
      <protection locked="0"/>
    </xf>
    <xf numFmtId="0" fontId="12" fillId="0" borderId="58" xfId="0" applyFont="1" applyBorder="1" applyAlignment="1">
      <alignment horizontal="center" vertical="center" wrapText="1"/>
    </xf>
    <xf numFmtId="0" fontId="12" fillId="0" borderId="52" xfId="0" applyFont="1" applyBorder="1" applyAlignment="1">
      <alignment horizontal="center" vertical="center" wrapText="1"/>
    </xf>
    <xf numFmtId="0" fontId="8" fillId="0" borderId="1" xfId="1" applyFill="1" applyBorder="1" applyAlignment="1" applyProtection="1">
      <alignment horizontal="left" vertical="top" wrapText="1"/>
      <protection locked="0"/>
    </xf>
    <xf numFmtId="0" fontId="8" fillId="0" borderId="1" xfId="1" applyFill="1" applyBorder="1" applyAlignment="1" applyProtection="1">
      <alignment horizontal="left" vertical="top" wrapText="1"/>
      <protection locked="0"/>
    </xf>
    <xf numFmtId="0" fontId="4" fillId="0" borderId="58" xfId="0" applyFont="1" applyBorder="1" applyAlignment="1">
      <alignment horizontal="center" vertical="center" wrapText="1"/>
    </xf>
    <xf numFmtId="0" fontId="12" fillId="0" borderId="52" xfId="0" applyFont="1" applyBorder="1" applyAlignment="1">
      <alignment horizontal="justify" vertical="center" wrapText="1"/>
    </xf>
    <xf numFmtId="0" fontId="12" fillId="0" borderId="58" xfId="0" applyFont="1" applyBorder="1" applyAlignment="1">
      <alignment horizontal="justify" vertical="center" wrapText="1"/>
    </xf>
    <xf numFmtId="0" fontId="10" fillId="0" borderId="52" xfId="0" applyFont="1" applyBorder="1" applyAlignment="1">
      <alignment horizontal="center" vertical="center" wrapText="1"/>
    </xf>
    <xf numFmtId="0" fontId="10" fillId="0" borderId="1" xfId="0" applyFont="1" applyFill="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8" fillId="0" borderId="1" xfId="1" applyFill="1" applyBorder="1" applyAlignment="1" applyProtection="1">
      <alignment horizontal="left" vertical="top" wrapText="1"/>
      <protection locked="0"/>
    </xf>
    <xf numFmtId="0" fontId="12" fillId="0" borderId="5"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12" fillId="0" borderId="5" xfId="0" applyFont="1" applyFill="1" applyBorder="1" applyAlignment="1" applyProtection="1">
      <alignment horizontal="left" vertical="top"/>
      <protection locked="0"/>
    </xf>
    <xf numFmtId="0" fontId="12" fillId="0" borderId="7" xfId="0" applyFont="1" applyFill="1" applyBorder="1" applyAlignment="1" applyProtection="1">
      <alignment horizontal="left" vertical="top"/>
      <protection locked="0"/>
    </xf>
    <xf numFmtId="0" fontId="12" fillId="0" borderId="1" xfId="0" applyFont="1" applyFill="1" applyBorder="1" applyAlignment="1">
      <alignment horizontal="left" vertical="top"/>
    </xf>
    <xf numFmtId="0" fontId="12" fillId="0" borderId="1" xfId="0" applyFont="1" applyFill="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 xfId="0" applyFont="1" applyBorder="1" applyAlignment="1" applyProtection="1">
      <alignment horizontal="center" vertical="top" wrapText="1"/>
      <protection locked="0"/>
    </xf>
    <xf numFmtId="14" fontId="12" fillId="0" borderId="1" xfId="0" applyNumberFormat="1" applyFont="1" applyBorder="1" applyAlignment="1" applyProtection="1">
      <alignment horizontal="left" vertical="top" wrapText="1"/>
      <protection locked="0"/>
    </xf>
    <xf numFmtId="0" fontId="1" fillId="0" borderId="1" xfId="0" applyFont="1" applyBorder="1" applyAlignment="1" applyProtection="1">
      <alignment horizontal="left" vertical="top"/>
      <protection locked="0"/>
    </xf>
    <xf numFmtId="0" fontId="4" fillId="0" borderId="0" xfId="0" applyFont="1" applyFill="1" applyProtection="1">
      <protection locked="0"/>
    </xf>
    <xf numFmtId="0" fontId="10" fillId="0" borderId="0" xfId="0" applyFont="1" applyFill="1" applyBorder="1" applyAlignment="1" applyProtection="1">
      <alignment horizontal="left" vertical="top" wrapText="1"/>
      <protection locked="0"/>
    </xf>
    <xf numFmtId="3" fontId="10"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8" fillId="0" borderId="1" xfId="1" applyFill="1" applyBorder="1" applyAlignment="1" applyProtection="1">
      <alignment horizontal="left" vertical="top" wrapText="1"/>
      <protection locked="0"/>
    </xf>
    <xf numFmtId="0" fontId="12" fillId="0" borderId="5" xfId="0" applyFont="1" applyFill="1" applyBorder="1" applyAlignment="1" applyProtection="1">
      <alignment horizontal="left" vertical="top"/>
      <protection locked="0"/>
    </xf>
    <xf numFmtId="0" fontId="12" fillId="0" borderId="7" xfId="0" applyFont="1" applyFill="1" applyBorder="1" applyAlignment="1" applyProtection="1">
      <alignment horizontal="left" vertical="top"/>
      <protection locked="0"/>
    </xf>
    <xf numFmtId="0" fontId="7" fillId="0" borderId="1" xfId="0" applyFont="1" applyFill="1" applyBorder="1" applyAlignment="1" applyProtection="1">
      <alignment horizontal="left" vertical="top" wrapText="1"/>
      <protection locked="0"/>
    </xf>
    <xf numFmtId="0" fontId="10" fillId="0" borderId="5" xfId="0" applyFont="1" applyFill="1" applyBorder="1" applyAlignment="1" applyProtection="1">
      <alignment horizontal="left" vertical="top" wrapText="1"/>
      <protection locked="0"/>
    </xf>
    <xf numFmtId="0" fontId="10" fillId="0" borderId="6" xfId="0" applyFont="1" applyFill="1" applyBorder="1" applyAlignment="1" applyProtection="1">
      <alignment horizontal="left" vertical="top" wrapText="1"/>
      <protection locked="0"/>
    </xf>
    <xf numFmtId="0" fontId="10" fillId="0" borderId="7" xfId="0" applyFont="1" applyFill="1" applyBorder="1" applyAlignment="1" applyProtection="1">
      <alignment horizontal="left" vertical="top" wrapText="1"/>
      <protection locked="0"/>
    </xf>
    <xf numFmtId="0" fontId="12" fillId="0" borderId="1" xfId="0" applyFont="1" applyFill="1" applyBorder="1" applyAlignment="1" applyProtection="1">
      <alignment horizontal="center" vertical="top" wrapText="1"/>
      <protection locked="0"/>
    </xf>
    <xf numFmtId="0" fontId="12" fillId="0" borderId="1" xfId="0" applyFont="1" applyFill="1" applyBorder="1" applyAlignment="1" applyProtection="1">
      <alignment horizontal="left" vertical="top" wrapText="1"/>
      <protection locked="0"/>
    </xf>
    <xf numFmtId="3" fontId="12" fillId="21" borderId="1" xfId="0" applyNumberFormat="1" applyFont="1" applyFill="1" applyBorder="1" applyAlignment="1" applyProtection="1">
      <alignment horizontal="center" vertical="center" wrapText="1"/>
      <protection locked="0"/>
    </xf>
    <xf numFmtId="0" fontId="7" fillId="0" borderId="5" xfId="0" applyFont="1" applyFill="1" applyBorder="1" applyAlignment="1" applyProtection="1">
      <alignment horizontal="left" vertical="top" wrapText="1"/>
      <protection locked="0"/>
    </xf>
    <xf numFmtId="0" fontId="7" fillId="0" borderId="6" xfId="0" applyFont="1" applyFill="1" applyBorder="1" applyAlignment="1" applyProtection="1">
      <alignment horizontal="left" vertical="top" wrapText="1"/>
      <protection locked="0"/>
    </xf>
    <xf numFmtId="0" fontId="7" fillId="0" borderId="7" xfId="0" applyFont="1" applyFill="1" applyBorder="1" applyAlignment="1" applyProtection="1">
      <alignment horizontal="left" vertical="top" wrapText="1"/>
      <protection locked="0"/>
    </xf>
    <xf numFmtId="0" fontId="12" fillId="0" borderId="6" xfId="0" applyFont="1" applyFill="1" applyBorder="1" applyAlignment="1" applyProtection="1">
      <alignment horizontal="center" vertical="top"/>
      <protection locked="0"/>
    </xf>
    <xf numFmtId="0" fontId="12" fillId="0" borderId="7" xfId="0" applyFont="1" applyFill="1" applyBorder="1" applyAlignment="1" applyProtection="1">
      <alignment horizontal="center" vertical="top"/>
      <protection locked="0"/>
    </xf>
    <xf numFmtId="0" fontId="12" fillId="0" borderId="5" xfId="0" applyFont="1" applyFill="1" applyBorder="1" applyAlignment="1" applyProtection="1">
      <alignment horizontal="center" vertical="top" wrapText="1"/>
      <protection locked="0"/>
    </xf>
    <xf numFmtId="0" fontId="12" fillId="0" borderId="5" xfId="0" applyFont="1" applyFill="1" applyBorder="1" applyAlignment="1" applyProtection="1">
      <alignment horizontal="center" vertical="top"/>
      <protection locked="0"/>
    </xf>
    <xf numFmtId="0" fontId="7" fillId="0" borderId="5" xfId="0" applyFont="1" applyFill="1" applyBorder="1" applyAlignment="1" applyProtection="1">
      <alignment horizontal="center" vertical="top" wrapText="1"/>
      <protection locked="0"/>
    </xf>
    <xf numFmtId="0" fontId="7" fillId="0" borderId="33" xfId="0" applyFont="1" applyFill="1" applyBorder="1" applyAlignment="1" applyProtection="1">
      <alignment horizontal="center" vertical="top" wrapText="1"/>
      <protection locked="0"/>
    </xf>
    <xf numFmtId="0" fontId="7" fillId="0" borderId="7"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0" fillId="0" borderId="6" xfId="0" applyBorder="1" applyAlignment="1"/>
    <xf numFmtId="0" fontId="12" fillId="0" borderId="3" xfId="0" applyFont="1" applyFill="1" applyBorder="1" applyAlignment="1" applyProtection="1">
      <alignment horizontal="center" vertical="top"/>
      <protection locked="0"/>
    </xf>
    <xf numFmtId="0" fontId="7" fillId="0" borderId="42" xfId="0" applyFont="1" applyFill="1" applyBorder="1" applyAlignment="1" applyProtection="1">
      <alignment horizontal="center" vertical="center" wrapText="1"/>
      <protection locked="0"/>
    </xf>
    <xf numFmtId="0" fontId="12" fillId="0" borderId="37" xfId="0" applyFont="1" applyFill="1" applyBorder="1" applyAlignment="1" applyProtection="1">
      <alignment horizontal="left" vertical="top"/>
      <protection locked="0"/>
    </xf>
    <xf numFmtId="0" fontId="12" fillId="0" borderId="38" xfId="0" applyFont="1" applyFill="1" applyBorder="1" applyAlignment="1" applyProtection="1">
      <alignment horizontal="left" vertical="top"/>
      <protection locked="0"/>
    </xf>
    <xf numFmtId="0" fontId="12" fillId="0" borderId="39" xfId="0" applyFont="1" applyFill="1" applyBorder="1" applyAlignment="1" applyProtection="1">
      <alignment horizontal="left" vertical="top"/>
      <protection locked="0"/>
    </xf>
    <xf numFmtId="0" fontId="3" fillId="0" borderId="42" xfId="0" applyFont="1" applyFill="1" applyBorder="1" applyAlignment="1" applyProtection="1">
      <alignment horizontal="center" vertical="top"/>
      <protection locked="0"/>
    </xf>
    <xf numFmtId="0" fontId="10" fillId="0" borderId="1" xfId="0" applyFont="1" applyFill="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9" fillId="0" borderId="0" xfId="0" applyFont="1" applyProtection="1">
      <protection locked="0"/>
    </xf>
    <xf numFmtId="0" fontId="9" fillId="0" borderId="58" xfId="0" applyFont="1" applyBorder="1" applyAlignment="1" applyProtection="1">
      <alignment vertical="center" wrapText="1"/>
      <protection locked="0"/>
    </xf>
    <xf numFmtId="0" fontId="12" fillId="0" borderId="0" xfId="0" applyFont="1" applyProtection="1">
      <protection locked="0"/>
    </xf>
    <xf numFmtId="0" fontId="12" fillId="0" borderId="58" xfId="0" applyFont="1" applyBorder="1" applyAlignment="1" applyProtection="1">
      <alignment horizontal="center" vertical="center" wrapText="1"/>
      <protection locked="0"/>
    </xf>
    <xf numFmtId="0" fontId="12" fillId="0" borderId="52" xfId="0" applyFont="1" applyBorder="1" applyAlignment="1" applyProtection="1">
      <alignment vertical="center" wrapText="1"/>
      <protection locked="0"/>
    </xf>
    <xf numFmtId="0" fontId="12" fillId="0" borderId="58" xfId="0" applyFont="1" applyBorder="1" applyAlignment="1" applyProtection="1">
      <alignment vertical="center" wrapText="1"/>
      <protection locked="0"/>
    </xf>
    <xf numFmtId="0" fontId="10" fillId="0" borderId="58" xfId="0" applyFont="1" applyBorder="1" applyAlignment="1" applyProtection="1">
      <alignment vertical="center" wrapText="1"/>
      <protection locked="0"/>
    </xf>
    <xf numFmtId="0" fontId="12" fillId="0" borderId="0" xfId="0" applyFont="1" applyBorder="1" applyAlignment="1" applyProtection="1">
      <alignment vertical="center" wrapText="1"/>
      <protection locked="0"/>
    </xf>
    <xf numFmtId="0" fontId="29" fillId="14" borderId="0" xfId="0" applyFont="1" applyFill="1" applyAlignment="1">
      <alignment horizontal="center" wrapText="1"/>
    </xf>
    <xf numFmtId="0" fontId="45" fillId="0" borderId="0" xfId="1" applyFont="1" applyAlignment="1">
      <alignment horizontal="left" vertical="top" wrapText="1"/>
    </xf>
    <xf numFmtId="0" fontId="45" fillId="4" borderId="0" xfId="1" applyFont="1" applyFill="1"/>
    <xf numFmtId="0" fontId="40" fillId="10" borderId="0" xfId="1" applyFont="1" applyFill="1" applyAlignment="1">
      <alignment horizontal="left" vertical="center"/>
    </xf>
    <xf numFmtId="0" fontId="9" fillId="0" borderId="0" xfId="0" applyFont="1" applyFill="1" applyAlignment="1">
      <alignment horizontal="left" vertical="top" wrapText="1"/>
    </xf>
    <xf numFmtId="0" fontId="12" fillId="19" borderId="5" xfId="0" applyFont="1" applyFill="1" applyBorder="1" applyAlignment="1">
      <alignment horizontal="left" vertical="top" wrapText="1"/>
    </xf>
    <xf numFmtId="0" fontId="12" fillId="19" borderId="7" xfId="0" applyFont="1" applyFill="1" applyBorder="1" applyAlignment="1">
      <alignment horizontal="left" vertical="top" wrapText="1"/>
    </xf>
    <xf numFmtId="0" fontId="25" fillId="0" borderId="0" xfId="0" applyFont="1" applyFill="1" applyAlignment="1">
      <alignment horizontal="left" vertical="top" wrapText="1"/>
    </xf>
    <xf numFmtId="0" fontId="7" fillId="19" borderId="5" xfId="0" applyFont="1" applyFill="1" applyBorder="1" applyAlignment="1">
      <alignment horizontal="center" vertical="top" wrapText="1"/>
    </xf>
    <xf numFmtId="0" fontId="7" fillId="19" borderId="7" xfId="0" applyFont="1" applyFill="1" applyBorder="1" applyAlignment="1">
      <alignment horizontal="center" vertical="top" wrapText="1"/>
    </xf>
    <xf numFmtId="0" fontId="10" fillId="19" borderId="5" xfId="0" applyFont="1" applyFill="1" applyBorder="1" applyAlignment="1">
      <alignment horizontal="left" vertical="top" wrapText="1"/>
    </xf>
    <xf numFmtId="0" fontId="10" fillId="19" borderId="7" xfId="0" applyFont="1" applyFill="1" applyBorder="1" applyAlignment="1">
      <alignment horizontal="left" vertical="top" wrapText="1"/>
    </xf>
    <xf numFmtId="0" fontId="10" fillId="0" borderId="1" xfId="0" applyFont="1" applyFill="1" applyBorder="1" applyAlignment="1" applyProtection="1">
      <alignment horizontal="left" vertical="top" wrapText="1"/>
      <protection locked="0"/>
    </xf>
    <xf numFmtId="0" fontId="8" fillId="0" borderId="1" xfId="1" applyFill="1" applyBorder="1" applyAlignment="1" applyProtection="1">
      <alignment horizontal="left" vertical="top" wrapText="1"/>
      <protection locked="0"/>
    </xf>
    <xf numFmtId="0" fontId="12" fillId="0" borderId="5"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3" fillId="19" borderId="1" xfId="0" applyFont="1" applyFill="1" applyBorder="1" applyAlignment="1">
      <alignment horizontal="center" vertical="top" wrapText="1"/>
    </xf>
    <xf numFmtId="0" fontId="14" fillId="0" borderId="0" xfId="0" applyFont="1" applyFill="1" applyAlignment="1">
      <alignment horizontal="left" vertical="center"/>
    </xf>
    <xf numFmtId="0" fontId="28" fillId="19" borderId="5" xfId="0" applyFont="1" applyFill="1" applyBorder="1" applyAlignment="1">
      <alignment horizontal="left" vertical="top" wrapText="1"/>
    </xf>
    <xf numFmtId="0" fontId="28" fillId="19" borderId="7" xfId="0" applyFont="1" applyFill="1" applyBorder="1" applyAlignment="1">
      <alignment horizontal="left" vertical="top" wrapText="1"/>
    </xf>
    <xf numFmtId="0" fontId="14" fillId="0" borderId="0" xfId="0" applyFont="1" applyFill="1" applyAlignment="1">
      <alignment horizontal="left"/>
    </xf>
    <xf numFmtId="0" fontId="9" fillId="19" borderId="1" xfId="0" applyFont="1" applyFill="1" applyBorder="1" applyAlignment="1">
      <alignment horizontal="center" vertical="center"/>
    </xf>
    <xf numFmtId="0" fontId="24" fillId="0" borderId="0" xfId="0" applyFont="1" applyFill="1" applyAlignment="1">
      <alignment horizontal="center" vertical="center"/>
    </xf>
    <xf numFmtId="0" fontId="9" fillId="19" borderId="5" xfId="0" applyFont="1" applyFill="1" applyBorder="1" applyAlignment="1">
      <alignment horizontal="center" vertical="top" wrapText="1"/>
    </xf>
    <xf numFmtId="0" fontId="9" fillId="19" borderId="6" xfId="0" applyFont="1" applyFill="1" applyBorder="1" applyAlignment="1">
      <alignment horizontal="center" vertical="top" wrapText="1"/>
    </xf>
    <xf numFmtId="0" fontId="9" fillId="19" borderId="7" xfId="0" applyFont="1" applyFill="1" applyBorder="1" applyAlignment="1">
      <alignment horizontal="center" vertical="top" wrapText="1"/>
    </xf>
    <xf numFmtId="0" fontId="7" fillId="19" borderId="2" xfId="0" applyFont="1" applyFill="1" applyBorder="1" applyAlignment="1">
      <alignment horizontal="center" vertical="top" wrapText="1"/>
    </xf>
    <xf numFmtId="0" fontId="7" fillId="19" borderId="11" xfId="0" applyFont="1" applyFill="1" applyBorder="1" applyAlignment="1">
      <alignment horizontal="center" vertical="top" wrapText="1"/>
    </xf>
    <xf numFmtId="0" fontId="12" fillId="0" borderId="1" xfId="0" applyFont="1" applyFill="1" applyBorder="1" applyAlignment="1" applyProtection="1">
      <alignment horizontal="left" vertical="top" wrapText="1"/>
      <protection locked="0"/>
    </xf>
    <xf numFmtId="0" fontId="3" fillId="19" borderId="37" xfId="0" applyFont="1" applyFill="1" applyBorder="1" applyAlignment="1">
      <alignment horizontal="center" vertical="top" wrapText="1"/>
    </xf>
    <xf numFmtId="0" fontId="3" fillId="19" borderId="39" xfId="0" applyFont="1" applyFill="1" applyBorder="1" applyAlignment="1">
      <alignment horizontal="center" vertical="top" wrapText="1"/>
    </xf>
    <xf numFmtId="0" fontId="12" fillId="0" borderId="5" xfId="0" applyFont="1" applyFill="1" applyBorder="1" applyAlignment="1" applyProtection="1">
      <alignment horizontal="left" vertical="top"/>
      <protection locked="0"/>
    </xf>
    <xf numFmtId="0" fontId="0" fillId="0" borderId="7" xfId="0" applyBorder="1" applyAlignment="1">
      <alignment horizontal="left" vertical="top"/>
    </xf>
    <xf numFmtId="0" fontId="28" fillId="19" borderId="11" xfId="0" applyFont="1" applyFill="1" applyBorder="1" applyAlignment="1">
      <alignment horizontal="left" vertical="top"/>
    </xf>
    <xf numFmtId="0" fontId="9" fillId="19" borderId="1" xfId="0" applyFont="1" applyFill="1" applyBorder="1" applyAlignment="1">
      <alignment horizontal="center" vertical="top"/>
    </xf>
    <xf numFmtId="0" fontId="12" fillId="19" borderId="1" xfId="0" applyFont="1" applyFill="1" applyBorder="1" applyAlignment="1">
      <alignment horizontal="left" vertical="top" wrapText="1"/>
    </xf>
    <xf numFmtId="0" fontId="9" fillId="19" borderId="38" xfId="0" applyFont="1" applyFill="1" applyBorder="1" applyAlignment="1">
      <alignment horizontal="center" vertical="center" wrapText="1"/>
    </xf>
    <xf numFmtId="0" fontId="9" fillId="19" borderId="39" xfId="0" applyFont="1" applyFill="1" applyBorder="1" applyAlignment="1">
      <alignment horizontal="center" vertical="center" wrapText="1"/>
    </xf>
    <xf numFmtId="0" fontId="9" fillId="19" borderId="1" xfId="0" applyFont="1" applyFill="1" applyBorder="1" applyAlignment="1">
      <alignment horizontal="right" vertical="center" wrapText="1"/>
    </xf>
    <xf numFmtId="0" fontId="4" fillId="8" borderId="42" xfId="0" applyFont="1" applyFill="1" applyBorder="1" applyAlignment="1" applyProtection="1">
      <alignment horizontal="center" vertical="top" textRotation="90" wrapText="1"/>
      <protection hidden="1"/>
    </xf>
    <xf numFmtId="0" fontId="4" fillId="8" borderId="53" xfId="0" applyFont="1" applyFill="1" applyBorder="1" applyAlignment="1" applyProtection="1">
      <alignment horizontal="center" vertical="top" textRotation="90" wrapText="1"/>
      <protection hidden="1"/>
    </xf>
    <xf numFmtId="0" fontId="4" fillId="8" borderId="25" xfId="0" applyFont="1" applyFill="1" applyBorder="1" applyAlignment="1" applyProtection="1">
      <alignment horizontal="center" vertical="top" textRotation="90" wrapText="1"/>
      <protection hidden="1"/>
    </xf>
    <xf numFmtId="0" fontId="4" fillId="8" borderId="2" xfId="0" applyFont="1" applyFill="1" applyBorder="1" applyAlignment="1" applyProtection="1">
      <alignment horizontal="center" vertical="top" textRotation="90" wrapText="1"/>
      <protection hidden="1"/>
    </xf>
    <xf numFmtId="0" fontId="4" fillId="8" borderId="4" xfId="0" applyFont="1" applyFill="1" applyBorder="1" applyAlignment="1" applyProtection="1">
      <alignment horizontal="center" vertical="top" textRotation="90" wrapText="1"/>
      <protection hidden="1"/>
    </xf>
    <xf numFmtId="0" fontId="4" fillId="8" borderId="11" xfId="0" applyFont="1" applyFill="1" applyBorder="1" applyAlignment="1" applyProtection="1">
      <alignment horizontal="center" vertical="top" textRotation="90" wrapText="1"/>
      <protection hidden="1"/>
    </xf>
    <xf numFmtId="0" fontId="4" fillId="15" borderId="2" xfId="0" applyFont="1" applyFill="1" applyBorder="1" applyAlignment="1" applyProtection="1">
      <alignment horizontal="center" vertical="top" textRotation="90" wrapText="1"/>
      <protection hidden="1"/>
    </xf>
    <xf numFmtId="0" fontId="4" fillId="15" borderId="4" xfId="0" applyFont="1" applyFill="1" applyBorder="1" applyAlignment="1" applyProtection="1">
      <alignment horizontal="center" vertical="top" textRotation="90" wrapText="1"/>
      <protection hidden="1"/>
    </xf>
    <xf numFmtId="0" fontId="4" fillId="15" borderId="11" xfId="0" applyFont="1" applyFill="1" applyBorder="1" applyAlignment="1" applyProtection="1">
      <alignment horizontal="center" vertical="top" textRotation="90" wrapText="1"/>
      <protection hidden="1"/>
    </xf>
    <xf numFmtId="0" fontId="32" fillId="7" borderId="15" xfId="0" applyFont="1" applyFill="1" applyBorder="1" applyAlignment="1" applyProtection="1">
      <alignment horizontal="center" vertical="center"/>
      <protection hidden="1"/>
    </xf>
    <xf numFmtId="0" fontId="32" fillId="7" borderId="1" xfId="0" applyFont="1" applyFill="1" applyBorder="1" applyAlignment="1" applyProtection="1">
      <alignment horizontal="center" vertical="center"/>
      <protection hidden="1"/>
    </xf>
    <xf numFmtId="0" fontId="32" fillId="16" borderId="1" xfId="0" applyFont="1" applyFill="1" applyBorder="1" applyAlignment="1" applyProtection="1">
      <alignment horizontal="center" vertical="center"/>
      <protection hidden="1"/>
    </xf>
    <xf numFmtId="0" fontId="32" fillId="7" borderId="16" xfId="0" applyFont="1" applyFill="1" applyBorder="1" applyAlignment="1" applyProtection="1">
      <alignment horizontal="center" vertical="center"/>
      <protection hidden="1"/>
    </xf>
    <xf numFmtId="0" fontId="4" fillId="7" borderId="42" xfId="0" applyFont="1" applyFill="1" applyBorder="1" applyAlignment="1" applyProtection="1">
      <alignment horizontal="center" vertical="top" textRotation="90" wrapText="1"/>
      <protection hidden="1"/>
    </xf>
    <xf numFmtId="0" fontId="4" fillId="7" borderId="53" xfId="0" applyFont="1" applyFill="1" applyBorder="1" applyAlignment="1" applyProtection="1">
      <alignment horizontal="center" vertical="top" textRotation="90" wrapText="1"/>
      <protection hidden="1"/>
    </xf>
    <xf numFmtId="0" fontId="4" fillId="7" borderId="25" xfId="0" applyFont="1" applyFill="1" applyBorder="1" applyAlignment="1" applyProtection="1">
      <alignment horizontal="center" vertical="top" textRotation="90" wrapText="1"/>
      <protection hidden="1"/>
    </xf>
    <xf numFmtId="0" fontId="4" fillId="7" borderId="2" xfId="0" applyFont="1" applyFill="1" applyBorder="1" applyAlignment="1" applyProtection="1">
      <alignment horizontal="center" vertical="top" textRotation="90" wrapText="1"/>
      <protection hidden="1"/>
    </xf>
    <xf numFmtId="0" fontId="4" fillId="7" borderId="4" xfId="0" applyFont="1" applyFill="1" applyBorder="1" applyAlignment="1" applyProtection="1">
      <alignment horizontal="center" vertical="top" textRotation="90" wrapText="1"/>
      <protection hidden="1"/>
    </xf>
    <xf numFmtId="0" fontId="4" fillId="7" borderId="11" xfId="0" applyFont="1" applyFill="1" applyBorder="1" applyAlignment="1" applyProtection="1">
      <alignment horizontal="center" vertical="top" textRotation="90" wrapText="1"/>
      <protection hidden="1"/>
    </xf>
    <xf numFmtId="0" fontId="4" fillId="16" borderId="2" xfId="0" applyFont="1" applyFill="1" applyBorder="1" applyAlignment="1" applyProtection="1">
      <alignment horizontal="center" vertical="top" textRotation="90" wrapText="1"/>
      <protection hidden="1"/>
    </xf>
    <xf numFmtId="0" fontId="4" fillId="16" borderId="4" xfId="0" applyFont="1" applyFill="1" applyBorder="1" applyAlignment="1" applyProtection="1">
      <alignment horizontal="center" vertical="top" textRotation="90" wrapText="1"/>
      <protection hidden="1"/>
    </xf>
    <xf numFmtId="0" fontId="4" fillId="16" borderId="11" xfId="0" applyFont="1" applyFill="1" applyBorder="1" applyAlignment="1" applyProtection="1">
      <alignment horizontal="center" vertical="top" textRotation="90" wrapText="1"/>
      <protection hidden="1"/>
    </xf>
    <xf numFmtId="0" fontId="4" fillId="7" borderId="43" xfId="0" applyFont="1" applyFill="1" applyBorder="1" applyAlignment="1" applyProtection="1">
      <alignment horizontal="center" vertical="top" textRotation="90" wrapText="1"/>
      <protection hidden="1"/>
    </xf>
    <xf numFmtId="0" fontId="4" fillId="7" borderId="49" xfId="0" applyFont="1" applyFill="1" applyBorder="1" applyAlignment="1" applyProtection="1">
      <alignment horizontal="center" vertical="top" textRotation="90" wrapText="1"/>
      <protection hidden="1"/>
    </xf>
    <xf numFmtId="0" fontId="4" fillId="7" borderId="26" xfId="0" applyFont="1" applyFill="1" applyBorder="1" applyAlignment="1" applyProtection="1">
      <alignment horizontal="center" vertical="top" textRotation="90" wrapText="1"/>
      <protection hidden="1"/>
    </xf>
    <xf numFmtId="0" fontId="4" fillId="12" borderId="1" xfId="0" applyFont="1" applyFill="1" applyBorder="1" applyAlignment="1" applyProtection="1">
      <alignment horizontal="center" vertical="top" textRotation="90" wrapText="1"/>
      <protection hidden="1"/>
    </xf>
    <xf numFmtId="0" fontId="4" fillId="6" borderId="1" xfId="0" applyFont="1" applyFill="1" applyBorder="1" applyAlignment="1" applyProtection="1">
      <alignment horizontal="center" vertical="top" textRotation="90" wrapText="1"/>
      <protection hidden="1"/>
    </xf>
    <xf numFmtId="0" fontId="32" fillId="8" borderId="20" xfId="0" applyFont="1" applyFill="1" applyBorder="1" applyAlignment="1" applyProtection="1">
      <alignment horizontal="center" vertical="center"/>
      <protection hidden="1"/>
    </xf>
    <xf numFmtId="0" fontId="32" fillId="8" borderId="6" xfId="0" applyFont="1" applyFill="1" applyBorder="1" applyAlignment="1" applyProtection="1">
      <alignment horizontal="center" vertical="center"/>
      <protection hidden="1"/>
    </xf>
    <xf numFmtId="0" fontId="32" fillId="8" borderId="7" xfId="0" applyFont="1" applyFill="1" applyBorder="1" applyAlignment="1" applyProtection="1">
      <alignment horizontal="center" vertical="center"/>
      <protection hidden="1"/>
    </xf>
    <xf numFmtId="0" fontId="32" fillId="15" borderId="5" xfId="0" applyFont="1" applyFill="1" applyBorder="1" applyAlignment="1" applyProtection="1">
      <alignment horizontal="center" vertical="center"/>
      <protection hidden="1"/>
    </xf>
    <xf numFmtId="0" fontId="32" fillId="15" borderId="6" xfId="0" applyFont="1" applyFill="1" applyBorder="1" applyAlignment="1" applyProtection="1">
      <alignment horizontal="center" vertical="center"/>
      <protection hidden="1"/>
    </xf>
    <xf numFmtId="0" fontId="32" fillId="15" borderId="7" xfId="0" applyFont="1" applyFill="1" applyBorder="1" applyAlignment="1" applyProtection="1">
      <alignment horizontal="center" vertical="center"/>
      <protection hidden="1"/>
    </xf>
    <xf numFmtId="0" fontId="4" fillId="8" borderId="5" xfId="0" applyFont="1" applyFill="1" applyBorder="1" applyAlignment="1" applyProtection="1">
      <alignment horizontal="center" vertical="center"/>
      <protection hidden="1"/>
    </xf>
    <xf numFmtId="0" fontId="4" fillId="8" borderId="6" xfId="0" applyFont="1" applyFill="1" applyBorder="1" applyAlignment="1" applyProtection="1">
      <alignment horizontal="center" vertical="center"/>
      <protection hidden="1"/>
    </xf>
    <xf numFmtId="0" fontId="4" fillId="8" borderId="7" xfId="0" applyFont="1" applyFill="1" applyBorder="1" applyAlignment="1" applyProtection="1">
      <alignment horizontal="center" vertical="center"/>
      <protection hidden="1"/>
    </xf>
    <xf numFmtId="0" fontId="4" fillId="8" borderId="20" xfId="0" applyFont="1" applyFill="1" applyBorder="1" applyAlignment="1" applyProtection="1">
      <alignment horizontal="center" vertical="center"/>
      <protection hidden="1"/>
    </xf>
    <xf numFmtId="0" fontId="4" fillId="15" borderId="5" xfId="0" applyFont="1" applyFill="1" applyBorder="1" applyAlignment="1" applyProtection="1">
      <alignment horizontal="center" vertical="center"/>
      <protection hidden="1"/>
    </xf>
    <xf numFmtId="0" fontId="4" fillId="15" borderId="6" xfId="0" applyFont="1" applyFill="1" applyBorder="1" applyAlignment="1" applyProtection="1">
      <alignment horizontal="center" vertical="center"/>
      <protection hidden="1"/>
    </xf>
    <xf numFmtId="0" fontId="4" fillId="15" borderId="7" xfId="0" applyFont="1" applyFill="1" applyBorder="1" applyAlignment="1" applyProtection="1">
      <alignment horizontal="center" vertical="center"/>
      <protection hidden="1"/>
    </xf>
    <xf numFmtId="0" fontId="3" fillId="7" borderId="12" xfId="0" applyFont="1" applyFill="1" applyBorder="1" applyAlignment="1" applyProtection="1">
      <alignment horizontal="center" vertical="center" wrapText="1"/>
      <protection hidden="1"/>
    </xf>
    <xf numFmtId="0" fontId="3" fillId="7" borderId="13" xfId="0" applyFont="1" applyFill="1" applyBorder="1" applyAlignment="1" applyProtection="1">
      <alignment horizontal="center" vertical="center" wrapText="1"/>
      <protection hidden="1"/>
    </xf>
    <xf numFmtId="0" fontId="3" fillId="7" borderId="14" xfId="0" applyFont="1" applyFill="1" applyBorder="1" applyAlignment="1" applyProtection="1">
      <alignment horizontal="center" vertical="center" wrapText="1"/>
      <protection hidden="1"/>
    </xf>
    <xf numFmtId="0" fontId="4" fillId="12" borderId="16" xfId="0" applyFont="1" applyFill="1" applyBorder="1" applyAlignment="1" applyProtection="1">
      <alignment horizontal="center" vertical="top" textRotation="90" wrapText="1"/>
      <protection hidden="1"/>
    </xf>
    <xf numFmtId="0" fontId="32" fillId="6" borderId="15" xfId="0" applyFont="1" applyFill="1" applyBorder="1" applyAlignment="1" applyProtection="1">
      <alignment horizontal="center" vertical="center"/>
      <protection hidden="1"/>
    </xf>
    <xf numFmtId="0" fontId="32" fillId="6" borderId="1" xfId="0" applyFont="1" applyFill="1" applyBorder="1" applyAlignment="1" applyProtection="1">
      <alignment horizontal="center" vertical="center"/>
      <protection hidden="1"/>
    </xf>
    <xf numFmtId="0" fontId="32" fillId="12" borderId="1" xfId="0" applyFont="1" applyFill="1" applyBorder="1" applyAlignment="1" applyProtection="1">
      <alignment horizontal="center" vertical="center"/>
      <protection hidden="1"/>
    </xf>
    <xf numFmtId="0" fontId="32" fillId="12" borderId="16" xfId="0" applyFont="1" applyFill="1" applyBorder="1" applyAlignment="1" applyProtection="1">
      <alignment horizontal="center" vertical="center"/>
      <protection hidden="1"/>
    </xf>
    <xf numFmtId="0" fontId="3" fillId="6" borderId="12" xfId="0" applyFont="1" applyFill="1" applyBorder="1" applyAlignment="1" applyProtection="1">
      <alignment horizontal="center" vertical="center" wrapText="1"/>
      <protection hidden="1"/>
    </xf>
    <xf numFmtId="0" fontId="3" fillId="6" borderId="13" xfId="0" applyFont="1" applyFill="1" applyBorder="1" applyAlignment="1" applyProtection="1">
      <alignment horizontal="center" vertical="center" wrapText="1"/>
      <protection hidden="1"/>
    </xf>
    <xf numFmtId="0" fontId="3" fillId="6" borderId="14" xfId="0" applyFont="1" applyFill="1" applyBorder="1" applyAlignment="1" applyProtection="1">
      <alignment horizontal="center" vertical="center" wrapText="1"/>
      <protection hidden="1"/>
    </xf>
    <xf numFmtId="0" fontId="3" fillId="6" borderId="15" xfId="0" applyFont="1" applyFill="1" applyBorder="1" applyAlignment="1" applyProtection="1">
      <alignment horizontal="center" vertical="center" wrapText="1"/>
      <protection hidden="1"/>
    </xf>
    <xf numFmtId="0" fontId="3" fillId="6" borderId="1" xfId="0" applyFont="1" applyFill="1" applyBorder="1" applyAlignment="1" applyProtection="1">
      <alignment horizontal="center" vertical="center" wrapText="1"/>
      <protection hidden="1"/>
    </xf>
    <xf numFmtId="0" fontId="3" fillId="6" borderId="16" xfId="0" applyFont="1" applyFill="1" applyBorder="1" applyAlignment="1" applyProtection="1">
      <alignment horizontal="center" vertical="center" wrapText="1"/>
      <protection hidden="1"/>
    </xf>
    <xf numFmtId="0" fontId="4" fillId="6" borderId="15" xfId="0" applyFont="1" applyFill="1" applyBorder="1" applyAlignment="1" applyProtection="1">
      <alignment horizontal="center" vertical="top" textRotation="90" wrapText="1"/>
      <protection hidden="1"/>
    </xf>
    <xf numFmtId="0" fontId="4" fillId="6" borderId="5" xfId="0" applyFont="1" applyFill="1" applyBorder="1" applyAlignment="1" applyProtection="1">
      <alignment horizontal="center" vertical="center"/>
      <protection hidden="1"/>
    </xf>
    <xf numFmtId="0" fontId="4" fillId="6" borderId="7" xfId="0" applyFont="1" applyFill="1" applyBorder="1" applyAlignment="1" applyProtection="1">
      <alignment horizontal="center" vertical="center"/>
      <protection hidden="1"/>
    </xf>
    <xf numFmtId="0" fontId="4" fillId="12" borderId="5" xfId="0" applyFont="1" applyFill="1" applyBorder="1" applyAlignment="1" applyProtection="1">
      <alignment horizontal="center" vertical="center"/>
      <protection hidden="1"/>
    </xf>
    <xf numFmtId="0" fontId="4" fillId="12" borderId="33" xfId="0" applyFont="1" applyFill="1" applyBorder="1" applyAlignment="1" applyProtection="1">
      <alignment horizontal="center" vertical="center"/>
      <protection hidden="1"/>
    </xf>
    <xf numFmtId="0" fontId="32" fillId="6" borderId="16" xfId="0" applyFont="1" applyFill="1" applyBorder="1" applyAlignment="1" applyProtection="1">
      <alignment horizontal="center" vertical="center"/>
      <protection hidden="1"/>
    </xf>
    <xf numFmtId="0" fontId="3" fillId="6" borderId="12" xfId="0" applyFont="1" applyFill="1" applyBorder="1" applyAlignment="1" applyProtection="1">
      <alignment horizontal="center" wrapText="1"/>
      <protection hidden="1"/>
    </xf>
    <xf numFmtId="0" fontId="3" fillId="6" borderId="13" xfId="0" applyFont="1" applyFill="1" applyBorder="1" applyAlignment="1" applyProtection="1">
      <alignment horizontal="center" wrapText="1"/>
      <protection hidden="1"/>
    </xf>
    <xf numFmtId="0" fontId="3" fillId="6" borderId="14" xfId="0" applyFont="1" applyFill="1" applyBorder="1" applyAlignment="1" applyProtection="1">
      <alignment horizontal="center" wrapText="1"/>
      <protection hidden="1"/>
    </xf>
    <xf numFmtId="0" fontId="4" fillId="12" borderId="42" xfId="0" applyFont="1" applyFill="1" applyBorder="1" applyAlignment="1" applyProtection="1">
      <alignment horizontal="center" vertical="top" textRotation="90" wrapText="1"/>
      <protection hidden="1"/>
    </xf>
    <xf numFmtId="0" fontId="4" fillId="12" borderId="53" xfId="0" applyFont="1" applyFill="1" applyBorder="1" applyAlignment="1" applyProtection="1">
      <alignment horizontal="center" vertical="top" textRotation="90" wrapText="1"/>
      <protection hidden="1"/>
    </xf>
    <xf numFmtId="0" fontId="4" fillId="12" borderId="25" xfId="0" applyFont="1" applyFill="1" applyBorder="1" applyAlignment="1" applyProtection="1">
      <alignment horizontal="center" vertical="top" textRotation="90" wrapText="1"/>
      <protection hidden="1"/>
    </xf>
    <xf numFmtId="0" fontId="4" fillId="12" borderId="2" xfId="0" applyFont="1" applyFill="1" applyBorder="1" applyAlignment="1" applyProtection="1">
      <alignment horizontal="center" vertical="top" textRotation="90" wrapText="1"/>
      <protection hidden="1"/>
    </xf>
    <xf numFmtId="0" fontId="4" fillId="12" borderId="4" xfId="0" applyFont="1" applyFill="1" applyBorder="1" applyAlignment="1" applyProtection="1">
      <alignment horizontal="center" vertical="top" textRotation="90" wrapText="1"/>
      <protection hidden="1"/>
    </xf>
    <xf numFmtId="0" fontId="4" fillId="12" borderId="11" xfId="0" applyFont="1" applyFill="1" applyBorder="1" applyAlignment="1" applyProtection="1">
      <alignment horizontal="center" vertical="top" textRotation="90" wrapText="1"/>
      <protection hidden="1"/>
    </xf>
    <xf numFmtId="0" fontId="4" fillId="6" borderId="2" xfId="0" applyFont="1" applyFill="1" applyBorder="1" applyAlignment="1" applyProtection="1">
      <alignment horizontal="center" vertical="top" textRotation="90" wrapText="1"/>
      <protection hidden="1"/>
    </xf>
    <xf numFmtId="0" fontId="4" fillId="6" borderId="4" xfId="0" applyFont="1" applyFill="1" applyBorder="1" applyAlignment="1" applyProtection="1">
      <alignment horizontal="center" vertical="top" textRotation="90" wrapText="1"/>
      <protection hidden="1"/>
    </xf>
    <xf numFmtId="0" fontId="4" fillId="6" borderId="11" xfId="0" applyFont="1" applyFill="1" applyBorder="1" applyAlignment="1" applyProtection="1">
      <alignment horizontal="center" vertical="top" textRotation="90" wrapText="1"/>
      <protection hidden="1"/>
    </xf>
    <xf numFmtId="0" fontId="4" fillId="12" borderId="43" xfId="0" applyFont="1" applyFill="1" applyBorder="1" applyAlignment="1" applyProtection="1">
      <alignment horizontal="center" vertical="top" textRotation="90" wrapText="1"/>
      <protection hidden="1"/>
    </xf>
    <xf numFmtId="0" fontId="4" fillId="12" borderId="49" xfId="0" applyFont="1" applyFill="1" applyBorder="1" applyAlignment="1" applyProtection="1">
      <alignment horizontal="center" vertical="top" textRotation="90" wrapText="1"/>
      <protection hidden="1"/>
    </xf>
    <xf numFmtId="0" fontId="4" fillId="12" borderId="26" xfId="0" applyFont="1" applyFill="1" applyBorder="1" applyAlignment="1" applyProtection="1">
      <alignment horizontal="center" vertical="top" textRotation="90" wrapText="1"/>
      <protection hidden="1"/>
    </xf>
    <xf numFmtId="0" fontId="4" fillId="6" borderId="16" xfId="0" applyFont="1" applyFill="1" applyBorder="1" applyAlignment="1" applyProtection="1">
      <alignment horizontal="center" vertical="top" textRotation="90" wrapText="1"/>
      <protection hidden="1"/>
    </xf>
    <xf numFmtId="0" fontId="4" fillId="12" borderId="6" xfId="0" applyFont="1" applyFill="1" applyBorder="1" applyAlignment="1" applyProtection="1">
      <alignment horizontal="center" vertical="center"/>
      <protection hidden="1"/>
    </xf>
    <xf numFmtId="0" fontId="4" fillId="12" borderId="7" xfId="0" applyFont="1" applyFill="1" applyBorder="1" applyAlignment="1" applyProtection="1">
      <alignment horizontal="center" vertical="center"/>
      <protection hidden="1"/>
    </xf>
    <xf numFmtId="0" fontId="12" fillId="5" borderId="1" xfId="0" applyFont="1" applyFill="1" applyBorder="1" applyAlignment="1" applyProtection="1">
      <alignment horizontal="center" vertical="top" textRotation="90"/>
      <protection hidden="1"/>
    </xf>
    <xf numFmtId="0" fontId="12" fillId="11" borderId="1" xfId="0" applyFont="1" applyFill="1" applyBorder="1" applyAlignment="1" applyProtection="1">
      <alignment horizontal="center" vertical="top" textRotation="90"/>
      <protection hidden="1"/>
    </xf>
    <xf numFmtId="0" fontId="12" fillId="11" borderId="16" xfId="0" applyFont="1" applyFill="1" applyBorder="1" applyAlignment="1" applyProtection="1">
      <alignment horizontal="center" vertical="top" textRotation="90"/>
      <protection hidden="1"/>
    </xf>
    <xf numFmtId="0" fontId="6" fillId="5" borderId="1" xfId="0" applyFont="1" applyFill="1" applyBorder="1" applyAlignment="1" applyProtection="1">
      <alignment horizontal="center" vertical="top" textRotation="90" wrapText="1"/>
      <protection hidden="1"/>
    </xf>
    <xf numFmtId="0" fontId="6" fillId="11" borderId="1" xfId="0" applyFont="1" applyFill="1" applyBorder="1" applyAlignment="1" applyProtection="1">
      <alignment horizontal="center" vertical="top" textRotation="90" wrapText="1"/>
      <protection hidden="1"/>
    </xf>
    <xf numFmtId="0" fontId="3" fillId="0" borderId="34" xfId="0" applyFont="1" applyBorder="1" applyAlignment="1" applyProtection="1">
      <alignment horizontal="center" vertical="top"/>
      <protection hidden="1"/>
    </xf>
    <xf numFmtId="0" fontId="3" fillId="0" borderId="20" xfId="0" applyFont="1" applyBorder="1" applyAlignment="1" applyProtection="1">
      <alignment horizontal="center" vertical="top"/>
      <protection hidden="1"/>
    </xf>
    <xf numFmtId="0" fontId="6" fillId="11" borderId="15" xfId="0" applyFont="1" applyFill="1" applyBorder="1" applyAlignment="1" applyProtection="1">
      <alignment horizontal="center" vertical="top" textRotation="90" wrapText="1"/>
      <protection hidden="1"/>
    </xf>
    <xf numFmtId="0" fontId="14" fillId="11" borderId="7" xfId="0" applyFont="1" applyFill="1" applyBorder="1" applyAlignment="1" applyProtection="1">
      <alignment horizontal="center" vertical="center"/>
      <protection hidden="1"/>
    </xf>
    <xf numFmtId="0" fontId="14" fillId="11" borderId="1" xfId="0" applyFont="1" applyFill="1" applyBorder="1" applyAlignment="1" applyProtection="1">
      <alignment horizontal="center" vertical="center"/>
      <protection hidden="1"/>
    </xf>
    <xf numFmtId="0" fontId="14" fillId="5" borderId="1" xfId="0" applyFont="1" applyFill="1" applyBorder="1" applyAlignment="1" applyProtection="1">
      <alignment horizontal="center" vertical="center"/>
      <protection hidden="1"/>
    </xf>
    <xf numFmtId="0" fontId="12" fillId="11" borderId="1" xfId="0" applyFont="1" applyFill="1" applyBorder="1" applyAlignment="1" applyProtection="1">
      <alignment horizontal="center" vertical="center"/>
      <protection hidden="1"/>
    </xf>
    <xf numFmtId="0" fontId="12" fillId="5" borderId="1" xfId="0" applyFont="1" applyFill="1" applyBorder="1" applyAlignment="1" applyProtection="1">
      <alignment horizontal="center" vertical="center" wrapText="1"/>
      <protection hidden="1"/>
    </xf>
    <xf numFmtId="0" fontId="12" fillId="5" borderId="1" xfId="0" applyFont="1" applyFill="1" applyBorder="1" applyAlignment="1" applyProtection="1">
      <alignment horizontal="center" vertical="center" textRotation="90" wrapText="1"/>
      <protection hidden="1"/>
    </xf>
    <xf numFmtId="0" fontId="12" fillId="11" borderId="1" xfId="0" applyFont="1" applyFill="1" applyBorder="1" applyAlignment="1" applyProtection="1">
      <alignment horizontal="center" vertical="center" textRotation="90" wrapText="1"/>
      <protection hidden="1"/>
    </xf>
    <xf numFmtId="0" fontId="12" fillId="5" borderId="1" xfId="0" applyFont="1" applyFill="1" applyBorder="1" applyAlignment="1" applyProtection="1">
      <alignment horizontal="center" vertical="center"/>
      <protection hidden="1"/>
    </xf>
    <xf numFmtId="0" fontId="14" fillId="5" borderId="5" xfId="0" applyFont="1" applyFill="1" applyBorder="1" applyAlignment="1" applyProtection="1">
      <alignment horizontal="center" vertical="center"/>
      <protection hidden="1"/>
    </xf>
    <xf numFmtId="0" fontId="9" fillId="11" borderId="1" xfId="0" applyFont="1" applyFill="1" applyBorder="1" applyAlignment="1" applyProtection="1">
      <alignment horizontal="center" vertical="top"/>
      <protection hidden="1"/>
    </xf>
    <xf numFmtId="0" fontId="12" fillId="11" borderId="1" xfId="0" applyFont="1" applyFill="1" applyBorder="1" applyAlignment="1" applyProtection="1">
      <alignment horizontal="center" vertical="center" wrapText="1"/>
      <protection hidden="1"/>
    </xf>
    <xf numFmtId="0" fontId="9" fillId="5" borderId="1" xfId="0" applyFont="1" applyFill="1" applyBorder="1" applyAlignment="1" applyProtection="1">
      <alignment horizontal="center" vertical="top"/>
      <protection hidden="1"/>
    </xf>
    <xf numFmtId="0" fontId="9" fillId="5" borderId="5" xfId="0" applyFont="1" applyFill="1" applyBorder="1" applyAlignment="1" applyProtection="1">
      <alignment horizontal="center" vertical="top"/>
      <protection hidden="1"/>
    </xf>
    <xf numFmtId="0" fontId="9" fillId="5" borderId="1" xfId="0" applyFont="1" applyFill="1" applyBorder="1" applyAlignment="1" applyProtection="1">
      <alignment horizontal="center" vertical="center" wrapText="1"/>
      <protection hidden="1"/>
    </xf>
    <xf numFmtId="0" fontId="9" fillId="11" borderId="1" xfId="0" applyFont="1" applyFill="1" applyBorder="1" applyAlignment="1" applyProtection="1">
      <alignment horizontal="center" vertical="center" wrapText="1"/>
      <protection hidden="1"/>
    </xf>
    <xf numFmtId="0" fontId="12" fillId="11" borderId="7" xfId="0" applyFont="1" applyFill="1" applyBorder="1" applyAlignment="1" applyProtection="1">
      <alignment horizontal="center" vertical="center" wrapText="1"/>
      <protection hidden="1"/>
    </xf>
    <xf numFmtId="0" fontId="3" fillId="5" borderId="35" xfId="0" applyFont="1" applyFill="1" applyBorder="1" applyAlignment="1" applyProtection="1">
      <alignment horizontal="center" vertical="center"/>
      <protection hidden="1"/>
    </xf>
    <xf numFmtId="0" fontId="9" fillId="11" borderId="7" xfId="0" applyFont="1" applyFill="1" applyBorder="1" applyAlignment="1" applyProtection="1">
      <alignment horizontal="center" vertical="center" wrapText="1"/>
      <protection hidden="1"/>
    </xf>
    <xf numFmtId="0" fontId="12" fillId="3" borderId="39" xfId="0" applyFont="1" applyFill="1" applyBorder="1" applyAlignment="1" applyProtection="1">
      <alignment horizontal="center" vertical="top" textRotation="90" wrapText="1"/>
      <protection hidden="1"/>
    </xf>
    <xf numFmtId="0" fontId="12" fillId="3" borderId="41" xfId="0" applyFont="1" applyFill="1" applyBorder="1" applyAlignment="1" applyProtection="1">
      <alignment horizontal="center" vertical="top" textRotation="90" wrapText="1"/>
      <protection hidden="1"/>
    </xf>
    <xf numFmtId="0" fontId="12" fillId="3" borderId="32" xfId="0" applyFont="1" applyFill="1" applyBorder="1" applyAlignment="1" applyProtection="1">
      <alignment horizontal="center" vertical="top" textRotation="90" wrapText="1"/>
      <protection hidden="1"/>
    </xf>
    <xf numFmtId="0" fontId="4" fillId="5" borderId="42" xfId="0" applyFont="1" applyFill="1" applyBorder="1" applyAlignment="1" applyProtection="1">
      <alignment horizontal="left" vertical="top" textRotation="90" wrapText="1"/>
      <protection hidden="1"/>
    </xf>
    <xf numFmtId="0" fontId="4" fillId="5" borderId="25" xfId="0" applyFont="1" applyFill="1" applyBorder="1" applyAlignment="1" applyProtection="1">
      <alignment horizontal="left" vertical="top" textRotation="90" wrapText="1"/>
      <protection hidden="1"/>
    </xf>
    <xf numFmtId="0" fontId="4" fillId="5" borderId="2" xfId="0" applyFont="1" applyFill="1" applyBorder="1" applyAlignment="1" applyProtection="1">
      <alignment horizontal="left" vertical="top" textRotation="90" wrapText="1"/>
      <protection hidden="1"/>
    </xf>
    <xf numFmtId="0" fontId="4" fillId="5" borderId="11" xfId="0" applyFont="1" applyFill="1" applyBorder="1" applyAlignment="1" applyProtection="1">
      <alignment horizontal="left" vertical="top" textRotation="90" wrapText="1"/>
      <protection hidden="1"/>
    </xf>
    <xf numFmtId="0" fontId="12" fillId="3" borderId="2" xfId="0" applyFont="1" applyFill="1" applyBorder="1" applyAlignment="1" applyProtection="1">
      <alignment horizontal="center" vertical="top" textRotation="90" wrapText="1"/>
      <protection hidden="1"/>
    </xf>
    <xf numFmtId="0" fontId="12" fillId="3" borderId="4" xfId="0" applyFont="1" applyFill="1" applyBorder="1" applyAlignment="1" applyProtection="1">
      <alignment horizontal="center" vertical="top" textRotation="90" wrapText="1"/>
      <protection hidden="1"/>
    </xf>
    <xf numFmtId="0" fontId="12" fillId="3" borderId="11" xfId="0" applyFont="1" applyFill="1" applyBorder="1" applyAlignment="1" applyProtection="1">
      <alignment horizontal="center" vertical="top" textRotation="90" wrapText="1"/>
      <protection hidden="1"/>
    </xf>
    <xf numFmtId="0" fontId="12" fillId="13" borderId="2" xfId="0" applyFont="1" applyFill="1" applyBorder="1" applyAlignment="1" applyProtection="1">
      <alignment horizontal="center" vertical="top" textRotation="90" wrapText="1"/>
      <protection hidden="1"/>
    </xf>
    <xf numFmtId="0" fontId="12" fillId="13" borderId="4" xfId="0" applyFont="1" applyFill="1" applyBorder="1" applyAlignment="1" applyProtection="1">
      <alignment horizontal="center" vertical="top" textRotation="90" wrapText="1"/>
      <protection hidden="1"/>
    </xf>
    <xf numFmtId="0" fontId="12" fillId="13" borderId="11" xfId="0" applyFont="1" applyFill="1" applyBorder="1" applyAlignment="1" applyProtection="1">
      <alignment horizontal="center" vertical="top" textRotation="90" wrapText="1"/>
      <protection hidden="1"/>
    </xf>
    <xf numFmtId="0" fontId="4" fillId="11" borderId="2" xfId="0" applyFont="1" applyFill="1" applyBorder="1" applyAlignment="1" applyProtection="1">
      <alignment horizontal="left" vertical="top" textRotation="90" wrapText="1"/>
      <protection hidden="1"/>
    </xf>
    <xf numFmtId="0" fontId="4" fillId="11" borderId="11" xfId="0" applyFont="1" applyFill="1" applyBorder="1" applyAlignment="1" applyProtection="1">
      <alignment horizontal="left" vertical="top" textRotation="90" wrapText="1"/>
      <protection hidden="1"/>
    </xf>
    <xf numFmtId="0" fontId="3" fillId="5" borderId="12" xfId="0" applyFont="1" applyFill="1" applyBorder="1" applyAlignment="1" applyProtection="1">
      <alignment horizontal="center" vertical="center"/>
      <protection hidden="1"/>
    </xf>
    <xf numFmtId="0" fontId="3" fillId="5" borderId="13" xfId="0" applyFont="1" applyFill="1" applyBorder="1" applyAlignment="1" applyProtection="1">
      <alignment horizontal="center" vertical="center"/>
      <protection hidden="1"/>
    </xf>
    <xf numFmtId="0" fontId="3" fillId="5" borderId="36" xfId="0" applyFont="1" applyFill="1" applyBorder="1" applyAlignment="1" applyProtection="1">
      <alignment horizontal="center" vertical="center"/>
      <protection hidden="1"/>
    </xf>
    <xf numFmtId="0" fontId="3" fillId="5" borderId="15"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center" vertical="center" wrapText="1"/>
      <protection hidden="1"/>
    </xf>
    <xf numFmtId="0" fontId="32" fillId="5" borderId="15" xfId="0" applyFont="1" applyFill="1" applyBorder="1" applyAlignment="1" applyProtection="1">
      <alignment horizontal="center" vertical="center"/>
      <protection hidden="1"/>
    </xf>
    <xf numFmtId="0" fontId="32" fillId="5" borderId="1" xfId="0" applyFont="1" applyFill="1" applyBorder="1" applyAlignment="1" applyProtection="1">
      <alignment horizontal="center" vertical="center"/>
      <protection hidden="1"/>
    </xf>
    <xf numFmtId="0" fontId="3" fillId="11" borderId="1" xfId="0" applyFont="1" applyFill="1" applyBorder="1" applyAlignment="1" applyProtection="1">
      <alignment horizontal="center" vertical="center" wrapText="1"/>
      <protection hidden="1"/>
    </xf>
    <xf numFmtId="0" fontId="3" fillId="5" borderId="5" xfId="0" applyFont="1" applyFill="1" applyBorder="1" applyAlignment="1" applyProtection="1">
      <alignment horizontal="center" vertical="center" wrapText="1"/>
      <protection hidden="1"/>
    </xf>
    <xf numFmtId="0" fontId="32" fillId="11" borderId="1" xfId="0" applyFont="1" applyFill="1" applyBorder="1" applyAlignment="1" applyProtection="1">
      <alignment horizontal="center" vertical="center"/>
      <protection hidden="1"/>
    </xf>
    <xf numFmtId="0" fontId="32" fillId="5" borderId="5" xfId="0" applyFont="1" applyFill="1" applyBorder="1" applyAlignment="1" applyProtection="1">
      <alignment horizontal="center" vertical="center"/>
      <protection hidden="1"/>
    </xf>
    <xf numFmtId="0" fontId="4" fillId="5" borderId="37" xfId="0" applyFont="1" applyFill="1" applyBorder="1" applyAlignment="1" applyProtection="1">
      <alignment horizontal="left" vertical="top" textRotation="90" wrapText="1"/>
      <protection hidden="1"/>
    </xf>
    <xf numFmtId="0" fontId="4" fillId="5" borderId="31" xfId="0" applyFont="1" applyFill="1" applyBorder="1" applyAlignment="1" applyProtection="1">
      <alignment horizontal="left" vertical="top" textRotation="90" wrapText="1"/>
      <protection hidden="1"/>
    </xf>
    <xf numFmtId="0" fontId="9" fillId="3" borderId="23" xfId="0" applyFont="1" applyFill="1" applyBorder="1" applyAlignment="1" applyProtection="1">
      <alignment horizontal="center" vertical="center"/>
      <protection hidden="1"/>
    </xf>
    <xf numFmtId="0" fontId="9" fillId="3" borderId="13" xfId="0" applyFont="1" applyFill="1" applyBorder="1" applyAlignment="1" applyProtection="1">
      <alignment horizontal="center" vertical="center"/>
      <protection hidden="1"/>
    </xf>
    <xf numFmtId="0" fontId="9" fillId="3" borderId="36" xfId="0" applyFont="1" applyFill="1" applyBorder="1" applyAlignment="1" applyProtection="1">
      <alignment horizontal="center" vertical="center"/>
      <protection hidden="1"/>
    </xf>
    <xf numFmtId="0" fontId="32" fillId="13" borderId="11" xfId="0" applyFont="1" applyFill="1" applyBorder="1" applyAlignment="1" applyProtection="1">
      <alignment horizontal="center"/>
      <protection hidden="1"/>
    </xf>
    <xf numFmtId="0" fontId="32" fillId="3" borderId="11" xfId="0" applyFont="1" applyFill="1" applyBorder="1" applyAlignment="1" applyProtection="1">
      <alignment horizontal="center"/>
      <protection hidden="1"/>
    </xf>
    <xf numFmtId="0" fontId="32" fillId="3" borderId="31" xfId="0" applyFont="1" applyFill="1" applyBorder="1" applyAlignment="1" applyProtection="1">
      <alignment horizontal="center"/>
      <protection hidden="1"/>
    </xf>
    <xf numFmtId="0" fontId="32" fillId="3" borderId="32" xfId="0" applyFont="1" applyFill="1" applyBorder="1" applyAlignment="1" applyProtection="1">
      <alignment horizontal="center"/>
      <protection hidden="1"/>
    </xf>
    <xf numFmtId="0" fontId="12" fillId="3" borderId="37" xfId="0" applyFont="1" applyFill="1" applyBorder="1" applyAlignment="1" applyProtection="1">
      <alignment horizontal="center" vertical="top" textRotation="90" wrapText="1"/>
      <protection hidden="1"/>
    </xf>
    <xf numFmtId="0" fontId="12" fillId="3" borderId="40" xfId="0" applyFont="1" applyFill="1" applyBorder="1" applyAlignment="1" applyProtection="1">
      <alignment horizontal="center" vertical="top" textRotation="90" wrapText="1"/>
      <protection hidden="1"/>
    </xf>
    <xf numFmtId="0" fontId="12" fillId="3" borderId="31" xfId="0" applyFont="1" applyFill="1" applyBorder="1" applyAlignment="1" applyProtection="1">
      <alignment horizontal="center" vertical="top" textRotation="90" wrapText="1"/>
      <protection hidden="1"/>
    </xf>
    <xf numFmtId="0" fontId="4" fillId="5" borderId="12" xfId="0" applyFont="1" applyFill="1" applyBorder="1" applyAlignment="1" applyProtection="1">
      <alignment horizontal="center" vertical="center" wrapText="1"/>
      <protection hidden="1"/>
    </xf>
    <xf numFmtId="0" fontId="4" fillId="5" borderId="13" xfId="0" applyFont="1" applyFill="1" applyBorder="1" applyAlignment="1" applyProtection="1">
      <alignment horizontal="center" vertical="center" wrapText="1"/>
      <protection hidden="1"/>
    </xf>
    <xf numFmtId="0" fontId="4" fillId="5" borderId="14" xfId="0" applyFont="1" applyFill="1" applyBorder="1" applyAlignment="1" applyProtection="1">
      <alignment horizontal="center" vertical="center" wrapText="1"/>
      <protection hidden="1"/>
    </xf>
    <xf numFmtId="0" fontId="32" fillId="11" borderId="15" xfId="0" applyFont="1" applyFill="1" applyBorder="1" applyAlignment="1" applyProtection="1">
      <alignment horizontal="center" vertical="center"/>
      <protection hidden="1"/>
    </xf>
    <xf numFmtId="0" fontId="32" fillId="11" borderId="16" xfId="0" applyFont="1" applyFill="1" applyBorder="1" applyAlignment="1" applyProtection="1">
      <alignment horizontal="center" vertical="center"/>
      <protection hidden="1"/>
    </xf>
    <xf numFmtId="0" fontId="12" fillId="11" borderId="15" xfId="0" applyFont="1" applyFill="1" applyBorder="1" applyAlignment="1" applyProtection="1">
      <alignment horizontal="center" vertical="top" textRotation="90"/>
      <protection hidden="1"/>
    </xf>
    <xf numFmtId="0" fontId="10" fillId="12" borderId="1" xfId="0" applyFont="1" applyFill="1" applyBorder="1" applyAlignment="1" applyProtection="1">
      <alignment horizontal="center" vertical="top" wrapText="1" readingOrder="1"/>
      <protection hidden="1"/>
    </xf>
    <xf numFmtId="0" fontId="2" fillId="11" borderId="15" xfId="0" applyFont="1" applyFill="1" applyBorder="1" applyAlignment="1" applyProtection="1">
      <alignment horizontal="center" vertical="top" wrapText="1"/>
      <protection hidden="1"/>
    </xf>
    <xf numFmtId="0" fontId="2" fillId="11" borderId="1" xfId="0" applyFont="1" applyFill="1" applyBorder="1" applyAlignment="1" applyProtection="1">
      <alignment horizontal="center" vertical="top" wrapText="1"/>
      <protection hidden="1"/>
    </xf>
    <xf numFmtId="0" fontId="2" fillId="11" borderId="16" xfId="0" applyFont="1" applyFill="1" applyBorder="1" applyAlignment="1" applyProtection="1">
      <alignment horizontal="center" vertical="top" wrapText="1"/>
      <protection hidden="1"/>
    </xf>
    <xf numFmtId="0" fontId="6" fillId="5" borderId="16" xfId="0" applyFont="1" applyFill="1" applyBorder="1" applyAlignment="1" applyProtection="1">
      <alignment horizontal="center" vertical="top" textRotation="90" wrapText="1"/>
      <protection hidden="1"/>
    </xf>
    <xf numFmtId="0" fontId="3" fillId="12" borderId="5" xfId="0" applyFont="1" applyFill="1" applyBorder="1" applyAlignment="1" applyProtection="1">
      <alignment horizontal="center" vertical="center" wrapText="1"/>
      <protection hidden="1"/>
    </xf>
    <xf numFmtId="0" fontId="3" fillId="12" borderId="6" xfId="0" applyFont="1" applyFill="1" applyBorder="1" applyAlignment="1" applyProtection="1">
      <alignment horizontal="center" vertical="center" wrapText="1"/>
      <protection hidden="1"/>
    </xf>
    <xf numFmtId="0" fontId="3" fillId="12" borderId="7" xfId="0" applyFont="1" applyFill="1" applyBorder="1" applyAlignment="1" applyProtection="1">
      <alignment horizontal="center" vertical="center" wrapText="1"/>
      <protection hidden="1"/>
    </xf>
    <xf numFmtId="0" fontId="10" fillId="12" borderId="1" xfId="0" applyFont="1" applyFill="1" applyBorder="1" applyAlignment="1" applyProtection="1">
      <alignment horizontal="center" vertical="top" textRotation="90" wrapText="1" readingOrder="1"/>
      <protection hidden="1"/>
    </xf>
    <xf numFmtId="0" fontId="12" fillId="12" borderId="1" xfId="0" applyFont="1" applyFill="1" applyBorder="1" applyAlignment="1" applyProtection="1">
      <alignment horizontal="center" vertical="top" textRotation="90" wrapText="1" readingOrder="1"/>
      <protection hidden="1"/>
    </xf>
    <xf numFmtId="0" fontId="10" fillId="12" borderId="5" xfId="0" applyFont="1" applyFill="1" applyBorder="1" applyAlignment="1" applyProtection="1">
      <alignment horizontal="center" vertical="center" wrapText="1" readingOrder="1"/>
      <protection hidden="1"/>
    </xf>
    <xf numFmtId="0" fontId="10" fillId="12" borderId="6" xfId="0" applyFont="1" applyFill="1" applyBorder="1" applyAlignment="1" applyProtection="1">
      <alignment horizontal="center" vertical="center" wrapText="1" readingOrder="1"/>
      <protection hidden="1"/>
    </xf>
    <xf numFmtId="0" fontId="10" fillId="12" borderId="7" xfId="0" applyFont="1" applyFill="1" applyBorder="1" applyAlignment="1" applyProtection="1">
      <alignment horizontal="center" vertical="center" wrapText="1" readingOrder="1"/>
      <protection hidden="1"/>
    </xf>
    <xf numFmtId="0" fontId="4" fillId="7" borderId="5" xfId="0" applyFont="1" applyFill="1" applyBorder="1" applyAlignment="1" applyProtection="1">
      <alignment horizontal="center" vertical="center"/>
      <protection hidden="1"/>
    </xf>
    <xf numFmtId="0" fontId="4" fillId="7" borderId="6" xfId="0" applyFont="1" applyFill="1" applyBorder="1" applyAlignment="1" applyProtection="1">
      <alignment horizontal="center" vertical="center"/>
      <protection hidden="1"/>
    </xf>
    <xf numFmtId="0" fontId="4" fillId="7" borderId="33" xfId="0" applyFont="1" applyFill="1" applyBorder="1" applyAlignment="1" applyProtection="1">
      <alignment horizontal="center" vertical="center"/>
      <protection hidden="1"/>
    </xf>
    <xf numFmtId="0" fontId="32" fillId="12" borderId="15" xfId="0" applyFont="1" applyFill="1" applyBorder="1" applyAlignment="1" applyProtection="1">
      <alignment horizontal="center" vertical="center"/>
      <protection hidden="1"/>
    </xf>
    <xf numFmtId="0" fontId="4" fillId="12" borderId="20" xfId="0" applyFont="1" applyFill="1" applyBorder="1" applyAlignment="1" applyProtection="1">
      <alignment horizontal="center" vertical="center"/>
      <protection hidden="1"/>
    </xf>
    <xf numFmtId="0" fontId="4" fillId="6"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center" vertical="center" wrapText="1"/>
      <protection hidden="1"/>
    </xf>
    <xf numFmtId="0" fontId="32" fillId="8" borderId="5" xfId="0" applyFont="1" applyFill="1" applyBorder="1" applyAlignment="1" applyProtection="1">
      <alignment horizontal="center" vertical="center"/>
      <protection hidden="1"/>
    </xf>
    <xf numFmtId="0" fontId="3" fillId="5" borderId="20" xfId="0" applyFont="1" applyFill="1" applyBorder="1" applyAlignment="1" applyProtection="1">
      <alignment horizontal="center" vertical="center" wrapText="1"/>
      <protection hidden="1"/>
    </xf>
    <xf numFmtId="0" fontId="3" fillId="5" borderId="6" xfId="0" applyFont="1" applyFill="1" applyBorder="1" applyAlignment="1" applyProtection="1">
      <alignment horizontal="center" vertical="center" wrapText="1"/>
      <protection hidden="1"/>
    </xf>
    <xf numFmtId="0" fontId="3" fillId="5" borderId="7" xfId="0" applyFont="1" applyFill="1" applyBorder="1" applyAlignment="1" applyProtection="1">
      <alignment horizontal="center" vertical="center" wrapText="1"/>
      <protection hidden="1"/>
    </xf>
    <xf numFmtId="0" fontId="3" fillId="11" borderId="5" xfId="0" applyFont="1" applyFill="1" applyBorder="1" applyAlignment="1" applyProtection="1">
      <alignment horizontal="center" vertical="center" wrapText="1"/>
      <protection hidden="1"/>
    </xf>
    <xf numFmtId="0" fontId="3" fillId="11" borderId="6" xfId="0" applyFont="1" applyFill="1" applyBorder="1" applyAlignment="1" applyProtection="1">
      <alignment horizontal="center" vertical="center" wrapText="1"/>
      <protection hidden="1"/>
    </xf>
    <xf numFmtId="0" fontId="3" fillId="11" borderId="7" xfId="0" applyFont="1" applyFill="1" applyBorder="1" applyAlignment="1" applyProtection="1">
      <alignment horizontal="center" vertical="center" wrapText="1"/>
      <protection hidden="1"/>
    </xf>
    <xf numFmtId="0" fontId="3" fillId="5" borderId="33" xfId="0" applyFont="1" applyFill="1" applyBorder="1" applyAlignment="1" applyProtection="1">
      <alignment horizontal="center" vertical="center" wrapText="1"/>
      <protection hidden="1"/>
    </xf>
    <xf numFmtId="0" fontId="4" fillId="11" borderId="15" xfId="0" applyFont="1" applyFill="1" applyBorder="1" applyAlignment="1" applyProtection="1">
      <alignment horizontal="center" vertical="center"/>
      <protection hidden="1"/>
    </xf>
    <xf numFmtId="0" fontId="4" fillId="11" borderId="1" xfId="0" applyFont="1" applyFill="1" applyBorder="1" applyAlignment="1" applyProtection="1">
      <alignment horizontal="center" vertical="center"/>
      <protection hidden="1"/>
    </xf>
    <xf numFmtId="0" fontId="4" fillId="11" borderId="16" xfId="0" applyFont="1" applyFill="1" applyBorder="1" applyAlignment="1" applyProtection="1">
      <alignment horizontal="center" vertical="center"/>
      <protection hidden="1"/>
    </xf>
    <xf numFmtId="0" fontId="4" fillId="11" borderId="20" xfId="0" applyFont="1" applyFill="1" applyBorder="1" applyAlignment="1" applyProtection="1">
      <alignment horizontal="center" vertical="center"/>
      <protection hidden="1"/>
    </xf>
    <xf numFmtId="0" fontId="4" fillId="11" borderId="6" xfId="0" applyFont="1" applyFill="1" applyBorder="1" applyAlignment="1" applyProtection="1">
      <alignment horizontal="center" vertical="center"/>
      <protection hidden="1"/>
    </xf>
    <xf numFmtId="0" fontId="4" fillId="11" borderId="7" xfId="0" applyFont="1" applyFill="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11" borderId="5" xfId="0" applyFont="1" applyFill="1" applyBorder="1" applyAlignment="1" applyProtection="1">
      <alignment horizontal="center" vertical="center"/>
      <protection hidden="1"/>
    </xf>
    <xf numFmtId="0" fontId="4" fillId="11" borderId="33" xfId="0" applyFont="1" applyFill="1" applyBorder="1" applyAlignment="1" applyProtection="1">
      <alignment horizontal="center" vertical="center"/>
      <protection hidden="1"/>
    </xf>
    <xf numFmtId="0" fontId="4" fillId="6" borderId="20" xfId="0" applyFont="1" applyFill="1" applyBorder="1" applyAlignment="1" applyProtection="1">
      <alignment horizontal="center" vertical="center"/>
      <protection hidden="1"/>
    </xf>
    <xf numFmtId="0" fontId="4" fillId="6" borderId="6" xfId="0" applyFont="1" applyFill="1" applyBorder="1" applyAlignment="1" applyProtection="1">
      <alignment horizontal="center" vertical="center"/>
      <protection hidden="1"/>
    </xf>
    <xf numFmtId="0" fontId="4" fillId="7" borderId="20" xfId="0" applyFont="1" applyFill="1" applyBorder="1" applyAlignment="1" applyProtection="1">
      <alignment horizontal="center" vertical="center"/>
      <protection hidden="1"/>
    </xf>
    <xf numFmtId="0" fontId="4" fillId="7" borderId="7" xfId="0" applyFont="1" applyFill="1" applyBorder="1" applyAlignment="1" applyProtection="1">
      <alignment horizontal="center" vertical="center"/>
      <protection hidden="1"/>
    </xf>
    <xf numFmtId="0" fontId="4" fillId="16" borderId="5" xfId="0" applyFont="1" applyFill="1" applyBorder="1" applyAlignment="1" applyProtection="1">
      <alignment horizontal="center" vertical="center"/>
      <protection hidden="1"/>
    </xf>
    <xf numFmtId="0" fontId="4" fillId="16" borderId="6" xfId="0" applyFont="1" applyFill="1" applyBorder="1" applyAlignment="1" applyProtection="1">
      <alignment horizontal="center" vertical="center"/>
      <protection hidden="1"/>
    </xf>
    <xf numFmtId="0" fontId="4" fillId="16" borderId="7" xfId="0" applyFont="1" applyFill="1" applyBorder="1" applyAlignment="1" applyProtection="1">
      <alignment horizontal="center" vertical="center"/>
      <protection hidden="1"/>
    </xf>
    <xf numFmtId="0" fontId="4" fillId="6" borderId="16" xfId="0" applyFont="1" applyFill="1" applyBorder="1" applyAlignment="1" applyProtection="1">
      <alignment horizontal="center" vertical="center"/>
      <protection hidden="1"/>
    </xf>
    <xf numFmtId="0" fontId="4" fillId="6" borderId="15" xfId="0" applyFont="1" applyFill="1" applyBorder="1" applyAlignment="1" applyProtection="1">
      <alignment horizontal="center" vertical="center"/>
      <protection hidden="1"/>
    </xf>
    <xf numFmtId="0" fontId="17" fillId="20" borderId="7" xfId="0" applyFont="1" applyFill="1" applyBorder="1" applyAlignment="1" applyProtection="1">
      <alignment horizontal="center" textRotation="90"/>
      <protection hidden="1"/>
    </xf>
    <xf numFmtId="0" fontId="17" fillId="20" borderId="1" xfId="0" applyFont="1" applyFill="1" applyBorder="1" applyAlignment="1" applyProtection="1">
      <alignment horizontal="center" textRotation="90"/>
      <protection hidden="1"/>
    </xf>
    <xf numFmtId="0" fontId="17" fillId="20" borderId="16" xfId="0" applyFont="1" applyFill="1" applyBorder="1" applyAlignment="1" applyProtection="1">
      <alignment horizontal="center" textRotation="90"/>
      <protection hidden="1"/>
    </xf>
    <xf numFmtId="0" fontId="3" fillId="20" borderId="35" xfId="0" applyFont="1" applyFill="1" applyBorder="1" applyAlignment="1" applyProtection="1">
      <alignment horizontal="center" vertical="center" wrapText="1"/>
      <protection hidden="1"/>
    </xf>
    <xf numFmtId="0" fontId="3" fillId="20" borderId="57" xfId="0" applyFont="1" applyFill="1" applyBorder="1" applyAlignment="1" applyProtection="1">
      <alignment horizontal="center" vertical="center" wrapText="1"/>
      <protection hidden="1"/>
    </xf>
    <xf numFmtId="0" fontId="7" fillId="19" borderId="1" xfId="0" applyFont="1" applyFill="1" applyBorder="1" applyAlignment="1" applyProtection="1">
      <alignment horizontal="center" vertical="top" wrapText="1"/>
      <protection hidden="1"/>
    </xf>
    <xf numFmtId="0" fontId="4" fillId="6" borderId="33" xfId="0" applyFont="1" applyFill="1" applyBorder="1" applyAlignment="1" applyProtection="1">
      <alignment horizontal="center" vertical="center"/>
      <protection hidden="1"/>
    </xf>
    <xf numFmtId="0" fontId="9" fillId="19" borderId="1" xfId="0" applyFont="1" applyFill="1" applyBorder="1" applyAlignment="1" applyProtection="1">
      <alignment horizontal="center" vertical="center" wrapText="1"/>
      <protection hidden="1"/>
    </xf>
    <xf numFmtId="0" fontId="12" fillId="19" borderId="1" xfId="0" applyFont="1" applyFill="1" applyBorder="1" applyAlignment="1" applyProtection="1">
      <alignment horizontal="left" vertical="top" wrapText="1"/>
      <protection hidden="1"/>
    </xf>
    <xf numFmtId="0" fontId="12" fillId="19" borderId="1" xfId="0" applyFont="1" applyFill="1" applyBorder="1" applyAlignment="1" applyProtection="1">
      <alignment horizontal="left" vertical="top"/>
      <protection hidden="1"/>
    </xf>
    <xf numFmtId="0" fontId="7" fillId="19" borderId="1" xfId="0" applyFont="1" applyFill="1" applyBorder="1" applyAlignment="1" applyProtection="1">
      <alignment horizontal="center" vertical="center" wrapText="1"/>
      <protection hidden="1"/>
    </xf>
    <xf numFmtId="0" fontId="4" fillId="19" borderId="1" xfId="0" applyFont="1" applyFill="1" applyBorder="1" applyAlignment="1" applyProtection="1">
      <alignment horizontal="left" vertical="top" wrapText="1"/>
      <protection hidden="1"/>
    </xf>
    <xf numFmtId="0" fontId="3" fillId="19" borderId="1" xfId="0" applyFont="1" applyFill="1" applyBorder="1" applyAlignment="1" applyProtection="1">
      <alignment horizontal="center" vertical="top" wrapText="1"/>
      <protection hidden="1"/>
    </xf>
    <xf numFmtId="0" fontId="7" fillId="0" borderId="0" xfId="0" applyFont="1" applyFill="1" applyBorder="1" applyAlignment="1" applyProtection="1">
      <alignment horizontal="center" vertical="top" wrapText="1"/>
      <protection hidden="1"/>
    </xf>
    <xf numFmtId="0" fontId="7" fillId="19" borderId="31" xfId="0" applyFont="1" applyFill="1" applyBorder="1" applyAlignment="1" applyProtection="1">
      <alignment horizontal="center" vertical="top" wrapText="1"/>
      <protection hidden="1"/>
    </xf>
    <xf numFmtId="0" fontId="7" fillId="19" borderId="32" xfId="0" applyFont="1" applyFill="1" applyBorder="1" applyAlignment="1" applyProtection="1">
      <alignment horizontal="center" vertical="top" wrapText="1"/>
      <protection hidden="1"/>
    </xf>
    <xf numFmtId="0" fontId="7" fillId="19" borderId="31" xfId="0" applyFont="1" applyFill="1" applyBorder="1" applyAlignment="1" applyProtection="1">
      <alignment horizontal="center" vertical="center" wrapText="1"/>
      <protection hidden="1"/>
    </xf>
    <xf numFmtId="0" fontId="7" fillId="19" borderId="32"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wrapText="1"/>
      <protection hidden="1"/>
    </xf>
    <xf numFmtId="0" fontId="10" fillId="19" borderId="1" xfId="0" applyFont="1" applyFill="1" applyBorder="1" applyAlignment="1" applyProtection="1">
      <alignment horizontal="left" vertical="center" wrapText="1"/>
      <protection hidden="1"/>
    </xf>
    <xf numFmtId="0" fontId="12" fillId="19" borderId="5" xfId="0" applyFont="1" applyFill="1" applyBorder="1" applyAlignment="1" applyProtection="1">
      <alignment horizontal="left" vertical="top" wrapText="1"/>
      <protection hidden="1"/>
    </xf>
    <xf numFmtId="0" fontId="12" fillId="19" borderId="7" xfId="0" applyFont="1" applyFill="1" applyBorder="1" applyAlignment="1" applyProtection="1">
      <alignment horizontal="left" vertical="top" wrapText="1"/>
      <protection hidden="1"/>
    </xf>
    <xf numFmtId="0" fontId="9" fillId="19" borderId="37" xfId="0" applyFont="1" applyFill="1" applyBorder="1" applyAlignment="1" applyProtection="1">
      <alignment horizontal="center" vertical="top" wrapText="1"/>
      <protection hidden="1"/>
    </xf>
    <xf numFmtId="0" fontId="9" fillId="19" borderId="39" xfId="0" applyFont="1" applyFill="1" applyBorder="1" applyAlignment="1" applyProtection="1">
      <alignment horizontal="center" vertical="top" wrapText="1"/>
      <protection hidden="1"/>
    </xf>
    <xf numFmtId="0" fontId="4" fillId="0" borderId="0" xfId="0" applyFont="1" applyFill="1" applyAlignment="1" applyProtection="1">
      <alignment horizontal="left" wrapText="1"/>
      <protection hidden="1"/>
    </xf>
    <xf numFmtId="0" fontId="15" fillId="19" borderId="6" xfId="0" applyFont="1" applyFill="1" applyBorder="1" applyAlignment="1" applyProtection="1">
      <alignment horizontal="right" vertical="top" wrapText="1"/>
      <protection hidden="1"/>
    </xf>
    <xf numFmtId="0" fontId="45" fillId="19" borderId="0" xfId="1" applyFont="1" applyFill="1" applyAlignment="1">
      <alignment horizontal="left" vertical="center"/>
    </xf>
    <xf numFmtId="0" fontId="15" fillId="19" borderId="2" xfId="0" applyFont="1" applyFill="1" applyBorder="1" applyAlignment="1" applyProtection="1">
      <alignment horizontal="center" vertical="top" wrapText="1"/>
    </xf>
    <xf numFmtId="0" fontId="15" fillId="19" borderId="11" xfId="0" applyFont="1" applyFill="1" applyBorder="1" applyAlignment="1" applyProtection="1">
      <alignment horizontal="center" vertical="top" wrapText="1"/>
    </xf>
    <xf numFmtId="0" fontId="28" fillId="0" borderId="0" xfId="0" applyFont="1" applyFill="1" applyAlignment="1">
      <alignment horizontal="right" vertical="center"/>
    </xf>
    <xf numFmtId="165" fontId="43" fillId="19" borderId="5" xfId="0" applyNumberFormat="1" applyFont="1" applyFill="1" applyBorder="1" applyAlignment="1">
      <alignment horizontal="left" vertical="center" wrapText="1"/>
    </xf>
    <xf numFmtId="165" fontId="43" fillId="19" borderId="6" xfId="0" applyNumberFormat="1" applyFont="1" applyFill="1" applyBorder="1" applyAlignment="1">
      <alignment horizontal="left" vertical="center" wrapText="1"/>
    </xf>
    <xf numFmtId="165" fontId="43" fillId="19" borderId="33" xfId="0" applyNumberFormat="1" applyFont="1" applyFill="1" applyBorder="1" applyAlignment="1">
      <alignment horizontal="left" vertical="center" wrapText="1"/>
    </xf>
    <xf numFmtId="0" fontId="2" fillId="19" borderId="5" xfId="0" applyFont="1" applyFill="1" applyBorder="1" applyAlignment="1" applyProtection="1">
      <alignment horizontal="center" vertical="center" wrapText="1"/>
      <protection hidden="1"/>
    </xf>
    <xf numFmtId="0" fontId="2" fillId="19" borderId="6" xfId="0" applyFont="1" applyFill="1" applyBorder="1" applyAlignment="1" applyProtection="1">
      <alignment horizontal="center" vertical="center" wrapText="1"/>
      <protection hidden="1"/>
    </xf>
    <xf numFmtId="0" fontId="2" fillId="19" borderId="7" xfId="0" applyFont="1" applyFill="1" applyBorder="1" applyAlignment="1" applyProtection="1">
      <alignment horizontal="center" vertical="center" wrapText="1"/>
      <protection hidden="1"/>
    </xf>
    <xf numFmtId="0" fontId="12" fillId="0" borderId="1" xfId="0" applyFont="1" applyFill="1" applyBorder="1" applyAlignment="1" applyProtection="1">
      <alignment horizontal="left" vertical="top"/>
      <protection locked="0"/>
    </xf>
    <xf numFmtId="0" fontId="7" fillId="0" borderId="1" xfId="0" applyFont="1" applyFill="1" applyBorder="1" applyAlignment="1" applyProtection="1">
      <alignment horizontal="left" vertical="top" wrapText="1"/>
      <protection locked="0"/>
    </xf>
    <xf numFmtId="0" fontId="7" fillId="0" borderId="16" xfId="0" applyFont="1" applyFill="1" applyBorder="1" applyAlignment="1" applyProtection="1">
      <alignment horizontal="left" vertical="top" wrapText="1"/>
      <protection locked="0"/>
    </xf>
    <xf numFmtId="0" fontId="10" fillId="19" borderId="15" xfId="0" applyFont="1" applyFill="1" applyBorder="1" applyAlignment="1">
      <alignment horizontal="left" vertical="top" wrapText="1"/>
    </xf>
    <xf numFmtId="0" fontId="10" fillId="19" borderId="1" xfId="0" applyFont="1" applyFill="1" applyBorder="1" applyAlignment="1">
      <alignment horizontal="left" vertical="top" wrapText="1"/>
    </xf>
    <xf numFmtId="0" fontId="7" fillId="19" borderId="17" xfId="0" applyFont="1" applyFill="1" applyBorder="1" applyAlignment="1">
      <alignment horizontal="right" vertical="center" wrapText="1"/>
    </xf>
    <xf numFmtId="0" fontId="7" fillId="19" borderId="18" xfId="0" applyFont="1" applyFill="1" applyBorder="1" applyAlignment="1">
      <alignment horizontal="right" vertical="center" wrapText="1"/>
    </xf>
    <xf numFmtId="0" fontId="7" fillId="19" borderId="13" xfId="0" applyFont="1" applyFill="1" applyBorder="1" applyAlignment="1">
      <alignment horizontal="center" vertical="top" wrapText="1"/>
    </xf>
    <xf numFmtId="0" fontId="7" fillId="19" borderId="1" xfId="0" applyFont="1" applyFill="1" applyBorder="1" applyAlignment="1">
      <alignment horizontal="center" vertical="top" wrapText="1"/>
    </xf>
    <xf numFmtId="0" fontId="2" fillId="19" borderId="13" xfId="0" applyFont="1" applyFill="1" applyBorder="1" applyAlignment="1">
      <alignment horizontal="center" vertical="top" wrapText="1"/>
    </xf>
    <xf numFmtId="0" fontId="2" fillId="19" borderId="1" xfId="0" applyFont="1" applyFill="1" applyBorder="1" applyAlignment="1">
      <alignment horizontal="center" vertical="top" wrapText="1"/>
    </xf>
    <xf numFmtId="0" fontId="12" fillId="0" borderId="6" xfId="0" applyFont="1" applyFill="1" applyBorder="1" applyAlignment="1" applyProtection="1">
      <alignment horizontal="left" vertical="top" wrapText="1"/>
      <protection locked="0"/>
    </xf>
    <xf numFmtId="0" fontId="28" fillId="19" borderId="6" xfId="0" applyFont="1" applyFill="1" applyBorder="1" applyAlignment="1">
      <alignment horizontal="left" vertical="top" wrapText="1"/>
    </xf>
    <xf numFmtId="0" fontId="34" fillId="19" borderId="5" xfId="0" applyFont="1" applyFill="1" applyBorder="1" applyAlignment="1">
      <alignment horizontal="center" vertical="top" wrapText="1"/>
    </xf>
    <xf numFmtId="0" fontId="34" fillId="19" borderId="7" xfId="0" applyFont="1" applyFill="1" applyBorder="1" applyAlignment="1">
      <alignment horizontal="center" vertical="top" wrapText="1"/>
    </xf>
    <xf numFmtId="0" fontId="12" fillId="19" borderId="1" xfId="0" applyFont="1" applyFill="1" applyBorder="1" applyAlignment="1">
      <alignment horizontal="center" vertical="center"/>
    </xf>
    <xf numFmtId="0" fontId="12" fillId="19" borderId="16" xfId="0" applyFont="1" applyFill="1" applyBorder="1" applyAlignment="1">
      <alignment horizontal="center" vertical="center"/>
    </xf>
    <xf numFmtId="0" fontId="7" fillId="19" borderId="1" xfId="0" applyFont="1" applyFill="1" applyBorder="1" applyAlignment="1">
      <alignment horizontal="center" vertical="center" wrapText="1"/>
    </xf>
    <xf numFmtId="0" fontId="7" fillId="19" borderId="5" xfId="0" applyFont="1" applyFill="1" applyBorder="1" applyAlignment="1">
      <alignment horizontal="center" vertical="center" wrapText="1"/>
    </xf>
    <xf numFmtId="0" fontId="7" fillId="19" borderId="7" xfId="0" applyFont="1" applyFill="1" applyBorder="1" applyAlignment="1">
      <alignment horizontal="center" vertical="center" wrapText="1"/>
    </xf>
    <xf numFmtId="0" fontId="12" fillId="19" borderId="15" xfId="0" applyFont="1" applyFill="1" applyBorder="1" applyAlignment="1">
      <alignment horizontal="left" vertical="center" wrapText="1"/>
    </xf>
    <xf numFmtId="0" fontId="12" fillId="19" borderId="5" xfId="0" applyFont="1" applyFill="1" applyBorder="1" applyAlignment="1">
      <alignment horizontal="left" vertical="center" wrapText="1"/>
    </xf>
    <xf numFmtId="0" fontId="9" fillId="19" borderId="23" xfId="0" applyFont="1" applyFill="1" applyBorder="1" applyAlignment="1">
      <alignment horizontal="center" vertical="top"/>
    </xf>
    <xf numFmtId="0" fontId="9" fillId="19" borderId="13" xfId="0" applyFont="1" applyFill="1" applyBorder="1" applyAlignment="1">
      <alignment horizontal="center" vertical="top"/>
    </xf>
    <xf numFmtId="0" fontId="9" fillId="19" borderId="14" xfId="0" applyFont="1" applyFill="1" applyBorder="1" applyAlignment="1">
      <alignment horizontal="center" vertical="top"/>
    </xf>
    <xf numFmtId="0" fontId="9" fillId="19" borderId="7" xfId="0" applyFont="1" applyFill="1" applyBorder="1" applyAlignment="1">
      <alignment horizontal="center" vertical="top"/>
    </xf>
    <xf numFmtId="0" fontId="9" fillId="19" borderId="16" xfId="0" applyFont="1" applyFill="1" applyBorder="1" applyAlignment="1">
      <alignment horizontal="center" vertical="top"/>
    </xf>
    <xf numFmtId="0" fontId="12" fillId="19" borderId="15" xfId="0" applyFont="1" applyFill="1" applyBorder="1" applyAlignment="1">
      <alignment horizontal="center" vertical="center" wrapText="1"/>
    </xf>
    <xf numFmtId="0" fontId="12" fillId="19" borderId="1" xfId="0" applyFont="1" applyFill="1" applyBorder="1" applyAlignment="1">
      <alignment horizontal="center" vertical="center" wrapText="1"/>
    </xf>
    <xf numFmtId="0" fontId="12" fillId="19" borderId="16" xfId="0" applyFont="1" applyFill="1" applyBorder="1" applyAlignment="1">
      <alignment horizontal="center" vertical="center" textRotation="90" wrapText="1"/>
    </xf>
    <xf numFmtId="0" fontId="12" fillId="19" borderId="15" xfId="0" applyFont="1" applyFill="1" applyBorder="1" applyAlignment="1">
      <alignment horizontal="center" vertical="center" textRotation="90" wrapText="1"/>
    </xf>
    <xf numFmtId="0" fontId="12" fillId="19" borderId="1" xfId="0" applyFont="1" applyFill="1" applyBorder="1" applyAlignment="1">
      <alignment horizontal="center" vertical="center" textRotation="90" wrapText="1"/>
    </xf>
    <xf numFmtId="0" fontId="12" fillId="19" borderId="15" xfId="0" applyFont="1" applyFill="1" applyBorder="1" applyAlignment="1">
      <alignment horizontal="center" vertical="center"/>
    </xf>
    <xf numFmtId="0" fontId="9" fillId="19" borderId="37" xfId="0" applyFont="1" applyFill="1" applyBorder="1" applyAlignment="1">
      <alignment horizontal="center" vertical="top"/>
    </xf>
    <xf numFmtId="0" fontId="9" fillId="19" borderId="38" xfId="0" applyFont="1" applyFill="1" applyBorder="1" applyAlignment="1">
      <alignment horizontal="center" vertical="top"/>
    </xf>
    <xf numFmtId="0" fontId="9" fillId="19" borderId="39" xfId="0" applyFont="1" applyFill="1" applyBorder="1" applyAlignment="1">
      <alignment horizontal="center" vertical="top"/>
    </xf>
    <xf numFmtId="0" fontId="9" fillId="19" borderId="40" xfId="0" applyFont="1" applyFill="1" applyBorder="1" applyAlignment="1">
      <alignment horizontal="center" vertical="top"/>
    </xf>
    <xf numFmtId="0" fontId="9" fillId="19" borderId="0" xfId="0" applyFont="1" applyFill="1" applyBorder="1" applyAlignment="1">
      <alignment horizontal="center" vertical="top"/>
    </xf>
    <xf numFmtId="0" fontId="9" fillId="19" borderId="41" xfId="0" applyFont="1" applyFill="1" applyBorder="1" applyAlignment="1">
      <alignment horizontal="center" vertical="top"/>
    </xf>
    <xf numFmtId="0" fontId="3" fillId="19" borderId="20" xfId="0" applyFont="1" applyFill="1" applyBorder="1" applyAlignment="1" applyProtection="1">
      <alignment horizontal="center" vertical="center" wrapText="1"/>
      <protection hidden="1"/>
    </xf>
    <xf numFmtId="0" fontId="3" fillId="19" borderId="33" xfId="0" applyFont="1" applyFill="1" applyBorder="1" applyAlignment="1" applyProtection="1">
      <alignment horizontal="center" vertical="center" wrapText="1"/>
      <protection hidden="1"/>
    </xf>
    <xf numFmtId="0" fontId="9" fillId="19" borderId="12" xfId="0" applyFont="1" applyFill="1" applyBorder="1" applyAlignment="1">
      <alignment horizontal="center" vertical="center" wrapText="1"/>
    </xf>
    <xf numFmtId="0" fontId="9" fillId="19" borderId="13" xfId="0" applyFont="1" applyFill="1" applyBorder="1" applyAlignment="1">
      <alignment horizontal="center" vertical="center" wrapText="1"/>
    </xf>
    <xf numFmtId="0" fontId="9" fillId="19" borderId="14" xfId="0" applyFont="1" applyFill="1" applyBorder="1" applyAlignment="1">
      <alignment horizontal="center" vertical="center" wrapText="1"/>
    </xf>
    <xf numFmtId="0" fontId="9" fillId="19" borderId="12" xfId="0" applyFont="1" applyFill="1" applyBorder="1" applyAlignment="1">
      <alignment horizontal="center" vertical="top"/>
    </xf>
    <xf numFmtId="0" fontId="9" fillId="19" borderId="15" xfId="0" applyFont="1" applyFill="1" applyBorder="1" applyAlignment="1">
      <alignment horizontal="center" vertical="top"/>
    </xf>
    <xf numFmtId="0" fontId="9" fillId="19" borderId="1" xfId="0" applyFont="1" applyFill="1" applyBorder="1" applyAlignment="1">
      <alignment horizontal="right" vertical="center"/>
    </xf>
    <xf numFmtId="0" fontId="9" fillId="19" borderId="12" xfId="0" applyFont="1" applyFill="1" applyBorder="1" applyAlignment="1">
      <alignment horizontal="center" vertical="center" textRotation="90" wrapText="1"/>
    </xf>
    <xf numFmtId="0" fontId="9" fillId="19" borderId="36" xfId="0" applyFont="1" applyFill="1" applyBorder="1" applyAlignment="1">
      <alignment horizontal="center" vertical="center" textRotation="90" wrapText="1"/>
    </xf>
    <xf numFmtId="0" fontId="9" fillId="19" borderId="15" xfId="0" applyFont="1" applyFill="1" applyBorder="1" applyAlignment="1">
      <alignment horizontal="center" vertical="center" textRotation="90" wrapText="1"/>
    </xf>
    <xf numFmtId="0" fontId="9" fillId="19" borderId="5" xfId="0" applyFont="1" applyFill="1" applyBorder="1" applyAlignment="1">
      <alignment horizontal="center" vertical="center" textRotation="90" wrapText="1"/>
    </xf>
    <xf numFmtId="0" fontId="12" fillId="19" borderId="1" xfId="0" applyFont="1" applyFill="1" applyBorder="1" applyAlignment="1">
      <alignment horizontal="left" vertical="top"/>
    </xf>
    <xf numFmtId="0" fontId="12" fillId="19" borderId="15" xfId="0" applyFont="1" applyFill="1" applyBorder="1" applyAlignment="1">
      <alignment horizontal="center" vertical="top"/>
    </xf>
    <xf numFmtId="0" fontId="12" fillId="19" borderId="1" xfId="0" applyFont="1" applyFill="1" applyBorder="1" applyAlignment="1">
      <alignment horizontal="center" vertical="top"/>
    </xf>
    <xf numFmtId="0" fontId="9" fillId="19" borderId="23" xfId="0" applyFont="1" applyFill="1" applyBorder="1" applyAlignment="1">
      <alignment horizontal="center" vertical="center" wrapText="1"/>
    </xf>
    <xf numFmtId="0" fontId="9" fillId="19" borderId="36" xfId="0" applyFont="1" applyFill="1" applyBorder="1" applyAlignment="1">
      <alignment horizontal="center" vertical="center" wrapText="1"/>
    </xf>
    <xf numFmtId="0" fontId="12" fillId="19" borderId="16" xfId="0" applyFont="1" applyFill="1" applyBorder="1" applyAlignment="1">
      <alignment horizontal="center" vertical="top"/>
    </xf>
    <xf numFmtId="0" fontId="2" fillId="19" borderId="33" xfId="0" applyFont="1" applyFill="1" applyBorder="1" applyAlignment="1" applyProtection="1">
      <alignment horizontal="center" vertical="center" wrapText="1"/>
      <protection hidden="1"/>
    </xf>
    <xf numFmtId="0" fontId="2" fillId="19" borderId="5" xfId="0" applyFont="1" applyFill="1" applyBorder="1" applyAlignment="1" applyProtection="1">
      <alignment horizontal="center" vertical="top" wrapText="1"/>
      <protection hidden="1"/>
    </xf>
    <xf numFmtId="0" fontId="2" fillId="19" borderId="6" xfId="0" applyFont="1" applyFill="1" applyBorder="1" applyAlignment="1" applyProtection="1">
      <alignment horizontal="center" vertical="top" wrapText="1"/>
      <protection hidden="1"/>
    </xf>
    <xf numFmtId="0" fontId="7" fillId="19" borderId="12" xfId="0" applyFont="1" applyFill="1" applyBorder="1" applyAlignment="1">
      <alignment horizontal="center" vertical="top" wrapText="1"/>
    </xf>
    <xf numFmtId="0" fontId="7" fillId="19" borderId="15" xfId="0" applyFont="1" applyFill="1" applyBorder="1" applyAlignment="1">
      <alignment horizontal="center" vertical="top" wrapText="1"/>
    </xf>
    <xf numFmtId="0" fontId="2" fillId="19" borderId="7" xfId="0" applyFont="1" applyFill="1" applyBorder="1" applyAlignment="1" applyProtection="1">
      <alignment horizontal="center" vertical="top" wrapText="1"/>
      <protection hidden="1"/>
    </xf>
    <xf numFmtId="0" fontId="12" fillId="19" borderId="15" xfId="0" applyFont="1" applyFill="1" applyBorder="1" applyAlignment="1">
      <alignment horizontal="left" vertical="top"/>
    </xf>
    <xf numFmtId="0" fontId="7" fillId="19" borderId="13" xfId="0" applyFont="1" applyFill="1" applyBorder="1" applyAlignment="1">
      <alignment horizontal="center" vertical="center" wrapText="1"/>
    </xf>
    <xf numFmtId="0" fontId="7" fillId="19" borderId="14" xfId="0" applyFont="1" applyFill="1" applyBorder="1" applyAlignment="1">
      <alignment horizontal="center" vertical="center" wrapText="1"/>
    </xf>
    <xf numFmtId="0" fontId="9" fillId="19" borderId="36" xfId="0" applyFont="1" applyFill="1" applyBorder="1" applyAlignment="1">
      <alignment horizontal="center" vertical="top"/>
    </xf>
    <xf numFmtId="0" fontId="9" fillId="19" borderId="5" xfId="0" applyFont="1" applyFill="1" applyBorder="1" applyAlignment="1">
      <alignment horizontal="center" vertical="top"/>
    </xf>
    <xf numFmtId="0" fontId="9" fillId="19" borderId="17" xfId="0" applyFont="1" applyFill="1" applyBorder="1" applyAlignment="1">
      <alignment horizontal="right" vertical="center" wrapText="1"/>
    </xf>
    <xf numFmtId="0" fontId="9" fillId="19" borderId="22" xfId="0" applyFont="1" applyFill="1" applyBorder="1" applyAlignment="1">
      <alignment horizontal="right" vertical="center" wrapText="1"/>
    </xf>
    <xf numFmtId="0" fontId="7" fillId="19" borderId="17" xfId="0" applyFont="1" applyFill="1" applyBorder="1" applyAlignment="1">
      <alignment horizontal="center" vertical="center" wrapText="1"/>
    </xf>
    <xf numFmtId="0" fontId="7" fillId="19" borderId="1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0" fillId="0" borderId="5" xfId="0" applyFont="1" applyFill="1" applyBorder="1" applyAlignment="1" applyProtection="1">
      <alignment horizontal="left" vertical="top" wrapText="1"/>
      <protection locked="0"/>
    </xf>
    <xf numFmtId="0" fontId="10" fillId="0" borderId="6" xfId="0" applyFont="1" applyFill="1" applyBorder="1" applyAlignment="1" applyProtection="1">
      <alignment horizontal="left" vertical="top" wrapText="1"/>
      <protection locked="0"/>
    </xf>
    <xf numFmtId="0" fontId="10" fillId="0" borderId="7" xfId="0" applyFont="1" applyFill="1" applyBorder="1" applyAlignment="1" applyProtection="1">
      <alignment horizontal="left" vertical="top" wrapText="1"/>
      <protection locked="0"/>
    </xf>
    <xf numFmtId="0" fontId="7" fillId="0" borderId="22" xfId="0" applyFont="1" applyFill="1" applyBorder="1" applyAlignment="1" applyProtection="1">
      <alignment horizontal="left" vertical="top" wrapText="1"/>
      <protection locked="0"/>
    </xf>
    <xf numFmtId="0" fontId="7" fillId="0" borderId="28" xfId="0" applyFont="1" applyFill="1" applyBorder="1" applyAlignment="1" applyProtection="1">
      <alignment horizontal="left" vertical="top" wrapText="1"/>
      <protection locked="0"/>
    </xf>
    <xf numFmtId="0" fontId="7" fillId="0" borderId="24" xfId="0" applyFont="1" applyFill="1" applyBorder="1" applyAlignment="1" applyProtection="1">
      <alignment horizontal="left" vertical="top" wrapText="1"/>
      <protection locked="0"/>
    </xf>
    <xf numFmtId="0" fontId="12" fillId="0" borderId="22" xfId="0" applyFont="1" applyFill="1" applyBorder="1" applyAlignment="1" applyProtection="1">
      <alignment horizontal="left" vertical="top"/>
      <protection locked="0"/>
    </xf>
    <xf numFmtId="0" fontId="12" fillId="0" borderId="28" xfId="0" applyFont="1" applyFill="1" applyBorder="1" applyAlignment="1" applyProtection="1">
      <alignment horizontal="left" vertical="top"/>
      <protection locked="0"/>
    </xf>
    <xf numFmtId="0" fontId="12" fillId="0" borderId="24" xfId="0" applyFont="1" applyFill="1" applyBorder="1" applyAlignment="1" applyProtection="1">
      <alignment horizontal="left" vertical="top"/>
      <protection locked="0"/>
    </xf>
    <xf numFmtId="0" fontId="7" fillId="0" borderId="5" xfId="0" applyFont="1" applyFill="1" applyBorder="1" applyAlignment="1" applyProtection="1">
      <alignment horizontal="left" vertical="top" wrapText="1"/>
      <protection locked="0"/>
    </xf>
    <xf numFmtId="0" fontId="7" fillId="0" borderId="6" xfId="0" applyFont="1" applyFill="1" applyBorder="1" applyAlignment="1" applyProtection="1">
      <alignment horizontal="left" vertical="top" wrapText="1"/>
      <protection locked="0"/>
    </xf>
    <xf numFmtId="0" fontId="7" fillId="0" borderId="7" xfId="0" applyFont="1" applyFill="1" applyBorder="1" applyAlignment="1" applyProtection="1">
      <alignment horizontal="left" vertical="top" wrapText="1"/>
      <protection locked="0"/>
    </xf>
    <xf numFmtId="0" fontId="2" fillId="19" borderId="14" xfId="0" applyFont="1" applyFill="1" applyBorder="1" applyAlignment="1">
      <alignment horizontal="center" vertical="top" wrapText="1"/>
    </xf>
    <xf numFmtId="0" fontId="7" fillId="19" borderId="1" xfId="0" applyFont="1" applyFill="1" applyBorder="1" applyAlignment="1">
      <alignment horizontal="center" vertical="center" textRotation="90" wrapText="1"/>
    </xf>
    <xf numFmtId="0" fontId="7" fillId="19" borderId="16" xfId="0" applyFont="1" applyFill="1" applyBorder="1" applyAlignment="1">
      <alignment horizontal="center" vertical="center" textRotation="90" wrapText="1"/>
    </xf>
    <xf numFmtId="0" fontId="12" fillId="0" borderId="6" xfId="0" applyFont="1" applyFill="1" applyBorder="1" applyAlignment="1" applyProtection="1">
      <alignment horizontal="left" vertical="top"/>
      <protection locked="0"/>
    </xf>
    <xf numFmtId="0" fontId="12" fillId="0" borderId="7" xfId="0" applyFont="1" applyFill="1" applyBorder="1" applyAlignment="1" applyProtection="1">
      <alignment horizontal="left" vertical="top"/>
      <protection locked="0"/>
    </xf>
    <xf numFmtId="0" fontId="12" fillId="0" borderId="5" xfId="0" applyFont="1" applyFill="1" applyBorder="1" applyAlignment="1" applyProtection="1">
      <alignment horizontal="center" vertical="top"/>
      <protection locked="0"/>
    </xf>
    <xf numFmtId="0" fontId="12" fillId="0" borderId="7" xfId="0" applyFont="1" applyFill="1" applyBorder="1" applyAlignment="1" applyProtection="1">
      <alignment horizontal="center" vertical="top"/>
      <protection locked="0"/>
    </xf>
    <xf numFmtId="0" fontId="12" fillId="19" borderId="7" xfId="0" applyFont="1" applyFill="1" applyBorder="1" applyAlignment="1">
      <alignment horizontal="center" vertical="center" textRotation="90" wrapText="1"/>
    </xf>
    <xf numFmtId="0" fontId="9" fillId="19" borderId="8" xfId="0" applyFont="1" applyFill="1" applyBorder="1" applyAlignment="1">
      <alignment horizontal="center" vertical="center" textRotation="90" wrapText="1"/>
    </xf>
    <xf numFmtId="0" fontId="9" fillId="19" borderId="44" xfId="0" applyFont="1" applyFill="1" applyBorder="1" applyAlignment="1">
      <alignment horizontal="center" vertical="center" textRotation="90" wrapText="1"/>
    </xf>
    <xf numFmtId="0" fontId="9" fillId="19" borderId="45" xfId="0" applyFont="1" applyFill="1" applyBorder="1" applyAlignment="1">
      <alignment horizontal="center" vertical="center" textRotation="90" wrapText="1"/>
    </xf>
    <xf numFmtId="0" fontId="9" fillId="19" borderId="46" xfId="0" applyFont="1" applyFill="1" applyBorder="1" applyAlignment="1">
      <alignment horizontal="center" vertical="center" textRotation="90" wrapText="1"/>
    </xf>
    <xf numFmtId="0" fontId="9" fillId="19" borderId="47" xfId="0" applyFont="1" applyFill="1" applyBorder="1" applyAlignment="1">
      <alignment horizontal="center" vertical="center" textRotation="90" wrapText="1"/>
    </xf>
    <xf numFmtId="0" fontId="9" fillId="19" borderId="48" xfId="0" applyFont="1" applyFill="1" applyBorder="1" applyAlignment="1">
      <alignment horizontal="center" vertical="center" textRotation="90" wrapText="1"/>
    </xf>
    <xf numFmtId="0" fontId="28" fillId="19" borderId="31" xfId="0" applyFont="1" applyFill="1" applyBorder="1" applyAlignment="1">
      <alignment horizontal="left" vertical="top" wrapText="1"/>
    </xf>
    <xf numFmtId="0" fontId="28" fillId="19" borderId="3" xfId="0" applyFont="1" applyFill="1" applyBorder="1" applyAlignment="1">
      <alignment horizontal="left" vertical="top" wrapText="1"/>
    </xf>
    <xf numFmtId="0" fontId="28" fillId="19" borderId="32" xfId="0" applyFont="1" applyFill="1" applyBorder="1" applyAlignment="1">
      <alignment horizontal="left" vertical="top" wrapText="1"/>
    </xf>
    <xf numFmtId="0" fontId="7" fillId="19" borderId="30" xfId="0" applyFont="1" applyFill="1" applyBorder="1" applyAlignment="1">
      <alignment horizontal="center" vertical="top" wrapText="1"/>
    </xf>
    <xf numFmtId="0" fontId="7" fillId="19" borderId="9" xfId="0" applyFont="1" applyFill="1" applyBorder="1" applyAlignment="1">
      <alignment horizontal="center" vertical="top" wrapText="1"/>
    </xf>
    <xf numFmtId="0" fontId="7" fillId="19" borderId="27" xfId="0" applyFont="1" applyFill="1" applyBorder="1" applyAlignment="1">
      <alignment horizontal="center" vertical="top" wrapText="1"/>
    </xf>
    <xf numFmtId="0" fontId="7" fillId="19" borderId="31" xfId="0" applyFont="1" applyFill="1" applyBorder="1" applyAlignment="1">
      <alignment horizontal="center" vertical="top" wrapText="1"/>
    </xf>
    <xf numFmtId="0" fontId="7" fillId="19" borderId="3" xfId="0" applyFont="1" applyFill="1" applyBorder="1" applyAlignment="1">
      <alignment horizontal="center" vertical="top" wrapText="1"/>
    </xf>
    <xf numFmtId="0" fontId="7" fillId="19" borderId="32" xfId="0" applyFont="1" applyFill="1" applyBorder="1" applyAlignment="1">
      <alignment horizontal="center" vertical="top" wrapText="1"/>
    </xf>
    <xf numFmtId="0" fontId="14" fillId="0" borderId="0" xfId="0" applyFont="1" applyFill="1" applyAlignment="1">
      <alignment horizontal="left" vertical="top" wrapText="1"/>
    </xf>
    <xf numFmtId="0" fontId="34" fillId="19" borderId="33" xfId="0" applyFont="1" applyFill="1" applyBorder="1" applyAlignment="1">
      <alignment horizontal="center" vertical="top" wrapText="1"/>
    </xf>
    <xf numFmtId="0" fontId="12" fillId="19" borderId="5" xfId="0" applyFont="1" applyFill="1" applyBorder="1" applyAlignment="1">
      <alignment horizontal="center" vertical="center" textRotation="90" wrapText="1"/>
    </xf>
    <xf numFmtId="165" fontId="12" fillId="0" borderId="5" xfId="0" applyNumberFormat="1" applyFont="1" applyFill="1" applyBorder="1" applyAlignment="1" applyProtection="1">
      <alignment horizontal="left" vertical="top"/>
      <protection locked="0"/>
    </xf>
    <xf numFmtId="165" fontId="12" fillId="0" borderId="6" xfId="0" applyNumberFormat="1" applyFont="1" applyFill="1" applyBorder="1" applyAlignment="1" applyProtection="1">
      <alignment horizontal="left" vertical="top"/>
      <protection locked="0"/>
    </xf>
    <xf numFmtId="165" fontId="12" fillId="0" borderId="33" xfId="0" applyNumberFormat="1" applyFont="1" applyFill="1" applyBorder="1" applyAlignment="1" applyProtection="1">
      <alignment horizontal="left" vertical="top"/>
      <protection locked="0"/>
    </xf>
    <xf numFmtId="0" fontId="7" fillId="19" borderId="36" xfId="0" applyFont="1" applyFill="1" applyBorder="1" applyAlignment="1">
      <alignment horizontal="center" vertical="top" wrapText="1"/>
    </xf>
    <xf numFmtId="0" fontId="7" fillId="19" borderId="35" xfId="0" applyFont="1" applyFill="1" applyBorder="1" applyAlignment="1">
      <alignment horizontal="center" vertical="top" wrapText="1"/>
    </xf>
    <xf numFmtId="0" fontId="7" fillId="19" borderId="23" xfId="0" applyFont="1" applyFill="1" applyBorder="1" applyAlignment="1">
      <alignment horizontal="center" vertical="top" wrapText="1"/>
    </xf>
    <xf numFmtId="0" fontId="7" fillId="19" borderId="57" xfId="0" applyFont="1" applyFill="1" applyBorder="1" applyAlignment="1">
      <alignment horizontal="center" vertical="top" wrapText="1"/>
    </xf>
    <xf numFmtId="0" fontId="7" fillId="0" borderId="29" xfId="0" applyFont="1" applyFill="1" applyBorder="1" applyAlignment="1" applyProtection="1">
      <alignment horizontal="left" vertical="top" wrapText="1"/>
      <protection locked="0"/>
    </xf>
    <xf numFmtId="0" fontId="10" fillId="0" borderId="22" xfId="0" applyFont="1" applyFill="1" applyBorder="1" applyAlignment="1" applyProtection="1">
      <alignment horizontal="left" vertical="top" wrapText="1"/>
      <protection locked="0"/>
    </xf>
    <xf numFmtId="0" fontId="10" fillId="0" borderId="28" xfId="0" applyFont="1" applyFill="1" applyBorder="1" applyAlignment="1" applyProtection="1">
      <alignment horizontal="left" vertical="top" wrapText="1"/>
      <protection locked="0"/>
    </xf>
    <xf numFmtId="0" fontId="10" fillId="0" borderId="24" xfId="0" applyFont="1" applyFill="1" applyBorder="1" applyAlignment="1" applyProtection="1">
      <alignment horizontal="left" vertical="top" wrapText="1"/>
      <protection locked="0"/>
    </xf>
    <xf numFmtId="0" fontId="7" fillId="0" borderId="5" xfId="0" applyFont="1" applyFill="1" applyBorder="1" applyAlignment="1" applyProtection="1">
      <alignment horizontal="center" vertical="top" wrapText="1"/>
      <protection locked="0"/>
    </xf>
    <xf numFmtId="0" fontId="7" fillId="0" borderId="33" xfId="0" applyFont="1" applyFill="1" applyBorder="1" applyAlignment="1" applyProtection="1">
      <alignment horizontal="center" vertical="top" wrapText="1"/>
      <protection locked="0"/>
    </xf>
    <xf numFmtId="0" fontId="0" fillId="0" borderId="6" xfId="0" applyBorder="1" applyAlignment="1"/>
    <xf numFmtId="0" fontId="12" fillId="0" borderId="5" xfId="0" applyFont="1" applyFill="1" applyBorder="1" applyAlignment="1" applyProtection="1">
      <alignment horizontal="center" vertical="top" wrapText="1"/>
      <protection locked="0"/>
    </xf>
    <xf numFmtId="0" fontId="12" fillId="0" borderId="6" xfId="0" applyFont="1" applyFill="1" applyBorder="1" applyAlignment="1" applyProtection="1">
      <alignment horizontal="center" vertical="top" wrapText="1"/>
      <protection locked="0"/>
    </xf>
    <xf numFmtId="0" fontId="12" fillId="0" borderId="7" xfId="0" applyFont="1" applyFill="1" applyBorder="1" applyAlignment="1" applyProtection="1">
      <alignment horizontal="center" vertical="top" wrapText="1"/>
      <protection locked="0"/>
    </xf>
    <xf numFmtId="165" fontId="12" fillId="0" borderId="22" xfId="0" applyNumberFormat="1" applyFont="1" applyFill="1" applyBorder="1" applyAlignment="1" applyProtection="1">
      <alignment horizontal="left" vertical="top"/>
      <protection locked="0"/>
    </xf>
    <xf numFmtId="165" fontId="12" fillId="0" borderId="28" xfId="0" applyNumberFormat="1" applyFont="1" applyFill="1" applyBorder="1" applyAlignment="1" applyProtection="1">
      <alignment horizontal="left" vertical="top"/>
      <protection locked="0"/>
    </xf>
    <xf numFmtId="165" fontId="12" fillId="0" borderId="29" xfId="0" applyNumberFormat="1" applyFont="1" applyFill="1" applyBorder="1" applyAlignment="1" applyProtection="1">
      <alignment horizontal="left" vertical="top"/>
      <protection locked="0"/>
    </xf>
    <xf numFmtId="0" fontId="45" fillId="5" borderId="0" xfId="1" applyFont="1" applyFill="1" applyAlignment="1">
      <alignment horizontal="left" vertical="center"/>
    </xf>
    <xf numFmtId="0" fontId="7" fillId="19" borderId="54" xfId="0" applyFont="1" applyFill="1" applyBorder="1" applyAlignment="1">
      <alignment horizontal="center" vertical="top" wrapText="1"/>
    </xf>
    <xf numFmtId="0" fontId="7" fillId="19" borderId="25" xfId="0" applyFont="1" applyFill="1" applyBorder="1" applyAlignment="1">
      <alignment horizontal="center" vertical="top" wrapText="1"/>
    </xf>
    <xf numFmtId="0" fontId="7" fillId="19" borderId="53" xfId="0" applyFont="1" applyFill="1" applyBorder="1" applyAlignment="1">
      <alignment horizontal="center" vertical="top" wrapText="1"/>
    </xf>
    <xf numFmtId="0" fontId="9" fillId="19" borderId="13" xfId="0" applyFont="1" applyFill="1" applyBorder="1" applyAlignment="1">
      <alignment horizontal="center" vertical="top" wrapText="1"/>
    </xf>
    <xf numFmtId="0" fontId="9" fillId="19" borderId="1" xfId="0" applyFont="1" applyFill="1" applyBorder="1" applyAlignment="1">
      <alignment horizontal="center" vertical="top" wrapText="1"/>
    </xf>
    <xf numFmtId="0" fontId="12" fillId="0" borderId="5" xfId="0" applyFont="1" applyFill="1" applyBorder="1" applyAlignment="1"/>
    <xf numFmtId="0" fontId="0" fillId="0" borderId="7" xfId="0" applyBorder="1" applyAlignment="1"/>
    <xf numFmtId="0" fontId="0" fillId="0" borderId="6" xfId="0" applyBorder="1" applyAlignment="1">
      <alignment vertical="top" wrapText="1"/>
    </xf>
    <xf numFmtId="0" fontId="0" fillId="0" borderId="7" xfId="0" applyBorder="1" applyAlignment="1">
      <alignment vertical="top" wrapText="1"/>
    </xf>
    <xf numFmtId="0" fontId="0" fillId="0" borderId="6" xfId="0" applyBorder="1" applyAlignment="1">
      <alignment horizontal="left"/>
    </xf>
    <xf numFmtId="0" fontId="4" fillId="0" borderId="5" xfId="0" applyFont="1" applyFill="1" applyBorder="1" applyAlignment="1">
      <alignment wrapText="1"/>
    </xf>
    <xf numFmtId="0" fontId="0" fillId="0" borderId="6" xfId="0" applyBorder="1" applyAlignment="1">
      <alignment wrapText="1"/>
    </xf>
    <xf numFmtId="0" fontId="0" fillId="0" borderId="7" xfId="0" applyBorder="1" applyAlignment="1">
      <alignment wrapText="1"/>
    </xf>
    <xf numFmtId="0" fontId="12" fillId="0" borderId="5" xfId="0" applyNumberFormat="1" applyFont="1" applyFill="1" applyBorder="1" applyAlignment="1" applyProtection="1">
      <alignment horizontal="left" vertical="top"/>
      <protection locked="0"/>
    </xf>
    <xf numFmtId="0" fontId="0" fillId="0" borderId="6" xfId="0" applyNumberFormat="1" applyBorder="1" applyAlignment="1">
      <alignment horizontal="left"/>
    </xf>
    <xf numFmtId="0" fontId="0" fillId="0" borderId="7" xfId="0" applyNumberFormat="1" applyBorder="1" applyAlignment="1">
      <alignment horizontal="left"/>
    </xf>
    <xf numFmtId="0" fontId="0" fillId="0" borderId="7" xfId="0" applyBorder="1" applyAlignment="1">
      <alignment horizontal="left"/>
    </xf>
    <xf numFmtId="0" fontId="7" fillId="0" borderId="18" xfId="0" applyFont="1" applyFill="1" applyBorder="1" applyAlignment="1" applyProtection="1">
      <alignment horizontal="left" vertical="top" wrapText="1"/>
      <protection locked="0"/>
    </xf>
    <xf numFmtId="0" fontId="36" fillId="19" borderId="5" xfId="0" applyFont="1" applyFill="1" applyBorder="1" applyAlignment="1">
      <alignment horizontal="left" vertical="center" wrapText="1"/>
    </xf>
    <xf numFmtId="0" fontId="36" fillId="19" borderId="6" xfId="0" applyFont="1" applyFill="1" applyBorder="1" applyAlignment="1">
      <alignment horizontal="left" vertical="center" wrapText="1"/>
    </xf>
    <xf numFmtId="0" fontId="36" fillId="19" borderId="7" xfId="0" applyFont="1" applyFill="1" applyBorder="1" applyAlignment="1">
      <alignment horizontal="left" vertical="center" wrapText="1"/>
    </xf>
    <xf numFmtId="0" fontId="43" fillId="19" borderId="5" xfId="0" applyFont="1" applyFill="1" applyBorder="1" applyAlignment="1">
      <alignment horizontal="left" vertical="center" wrapText="1"/>
    </xf>
    <xf numFmtId="0" fontId="43" fillId="19" borderId="6" xfId="0" applyFont="1" applyFill="1" applyBorder="1" applyAlignment="1">
      <alignment horizontal="left" vertical="center" wrapText="1"/>
    </xf>
    <xf numFmtId="0" fontId="43" fillId="19" borderId="7" xfId="0" applyFont="1" applyFill="1" applyBorder="1" applyAlignment="1">
      <alignment horizontal="left" vertical="center" wrapText="1"/>
    </xf>
    <xf numFmtId="0" fontId="12" fillId="0" borderId="18" xfId="0" applyFont="1" applyFill="1" applyBorder="1" applyAlignment="1" applyProtection="1">
      <alignment horizontal="left" vertical="top"/>
      <protection locked="0"/>
    </xf>
    <xf numFmtId="0" fontId="12" fillId="0" borderId="22" xfId="0" applyFont="1" applyFill="1" applyBorder="1" applyAlignment="1" applyProtection="1">
      <alignment horizontal="left" vertical="top" wrapText="1"/>
      <protection locked="0"/>
    </xf>
    <xf numFmtId="0" fontId="12" fillId="0" borderId="28" xfId="0" applyFont="1" applyFill="1" applyBorder="1" applyAlignment="1" applyProtection="1">
      <alignment horizontal="left" vertical="top" wrapText="1"/>
      <protection locked="0"/>
    </xf>
    <xf numFmtId="0" fontId="12" fillId="0" borderId="24" xfId="0" applyFont="1" applyFill="1" applyBorder="1" applyAlignment="1" applyProtection="1">
      <alignment horizontal="left" vertical="top" wrapText="1"/>
      <protection locked="0"/>
    </xf>
    <xf numFmtId="0" fontId="7" fillId="0" borderId="19" xfId="0" applyFont="1" applyFill="1" applyBorder="1" applyAlignment="1" applyProtection="1">
      <alignment horizontal="left" vertical="top" wrapText="1"/>
      <protection locked="0"/>
    </xf>
    <xf numFmtId="0" fontId="7" fillId="0" borderId="6" xfId="0" applyFont="1" applyFill="1" applyBorder="1" applyAlignment="1" applyProtection="1">
      <alignment horizontal="center" vertical="top" wrapText="1"/>
      <protection locked="0"/>
    </xf>
    <xf numFmtId="0" fontId="7" fillId="0" borderId="7" xfId="0" applyFont="1" applyFill="1" applyBorder="1" applyAlignment="1" applyProtection="1">
      <alignment horizontal="center" vertical="top" wrapText="1"/>
      <protection locked="0"/>
    </xf>
    <xf numFmtId="0" fontId="7" fillId="0" borderId="5" xfId="0" applyFont="1" applyFill="1" applyBorder="1" applyAlignment="1" applyProtection="1">
      <alignment vertical="top" wrapText="1"/>
      <protection locked="0"/>
    </xf>
    <xf numFmtId="0" fontId="12" fillId="0" borderId="1" xfId="0" applyFont="1" applyFill="1" applyBorder="1" applyAlignment="1" applyProtection="1">
      <alignment horizontal="center" vertical="top" wrapText="1"/>
      <protection locked="0"/>
    </xf>
    <xf numFmtId="0" fontId="3" fillId="19" borderId="5" xfId="0" applyFont="1" applyFill="1" applyBorder="1" applyAlignment="1">
      <alignment horizontal="center" vertical="top"/>
    </xf>
    <xf numFmtId="0" fontId="3" fillId="19" borderId="7" xfId="0" applyFont="1" applyFill="1" applyBorder="1" applyAlignment="1">
      <alignment horizontal="center" vertical="top"/>
    </xf>
    <xf numFmtId="0" fontId="36" fillId="19" borderId="5" xfId="0" applyFont="1" applyFill="1" applyBorder="1" applyAlignment="1">
      <alignment horizontal="center" vertical="top" wrapText="1"/>
    </xf>
    <xf numFmtId="0" fontId="36" fillId="19" borderId="7" xfId="0" applyFont="1" applyFill="1" applyBorder="1" applyAlignment="1">
      <alignment horizontal="center" vertical="top" wrapText="1"/>
    </xf>
    <xf numFmtId="0" fontId="9" fillId="19" borderId="2" xfId="0" applyFont="1" applyFill="1" applyBorder="1" applyAlignment="1">
      <alignment horizontal="center" vertical="top" wrapText="1"/>
    </xf>
    <xf numFmtId="0" fontId="36" fillId="19" borderId="11" xfId="0" applyFont="1" applyFill="1" applyBorder="1" applyAlignment="1">
      <alignment horizontal="center" vertical="top" wrapText="1"/>
    </xf>
    <xf numFmtId="0" fontId="12" fillId="0" borderId="1" xfId="0" applyFont="1" applyFill="1" applyBorder="1" applyAlignment="1">
      <alignment horizontal="left" vertical="top"/>
    </xf>
    <xf numFmtId="0" fontId="4" fillId="19" borderId="1" xfId="0" applyFont="1" applyFill="1" applyBorder="1" applyAlignment="1">
      <alignment horizontal="left" vertical="top" wrapText="1"/>
    </xf>
    <xf numFmtId="0" fontId="10" fillId="19" borderId="1" xfId="0" applyFont="1" applyFill="1" applyBorder="1" applyAlignment="1">
      <alignment horizontal="left" vertical="center" wrapText="1"/>
    </xf>
    <xf numFmtId="0" fontId="9" fillId="19" borderId="1" xfId="0" applyFont="1" applyFill="1" applyBorder="1" applyAlignment="1">
      <alignment horizontal="center" vertical="center" wrapText="1"/>
    </xf>
    <xf numFmtId="0" fontId="36" fillId="19" borderId="5" xfId="0" applyFont="1" applyFill="1" applyBorder="1" applyAlignment="1">
      <alignment horizontal="left" vertical="top" wrapText="1"/>
    </xf>
    <xf numFmtId="0" fontId="36" fillId="19" borderId="7" xfId="0" applyFont="1" applyFill="1" applyBorder="1" applyAlignment="1">
      <alignment horizontal="left" vertical="top" wrapText="1"/>
    </xf>
    <xf numFmtId="0" fontId="3" fillId="19" borderId="1" xfId="0" applyFont="1" applyFill="1" applyBorder="1" applyAlignment="1">
      <alignment horizontal="center" vertical="top"/>
    </xf>
    <xf numFmtId="0" fontId="12" fillId="0" borderId="5"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1" xfId="0" applyFont="1" applyFill="1" applyBorder="1" applyAlignment="1">
      <alignment horizontal="left" vertical="top" wrapText="1"/>
    </xf>
    <xf numFmtId="0" fontId="3" fillId="19" borderId="5" xfId="0" applyFont="1" applyFill="1" applyBorder="1" applyAlignment="1">
      <alignment horizontal="center" vertical="top" wrapText="1"/>
    </xf>
    <xf numFmtId="0" fontId="3" fillId="19" borderId="6" xfId="0" applyFont="1" applyFill="1" applyBorder="1" applyAlignment="1">
      <alignment horizontal="center" vertical="top" wrapText="1"/>
    </xf>
    <xf numFmtId="0" fontId="36" fillId="19" borderId="5" xfId="0" applyFont="1" applyFill="1" applyBorder="1" applyAlignment="1">
      <alignment horizontal="left" vertical="top"/>
    </xf>
    <xf numFmtId="0" fontId="36" fillId="19" borderId="7" xfId="0" applyFont="1" applyFill="1" applyBorder="1" applyAlignment="1">
      <alignment horizontal="left" vertical="top"/>
    </xf>
    <xf numFmtId="0" fontId="36" fillId="19" borderId="6" xfId="0" applyFont="1" applyFill="1" applyBorder="1" applyAlignment="1">
      <alignment horizontal="left" vertical="top"/>
    </xf>
    <xf numFmtId="0" fontId="7" fillId="19" borderId="1" xfId="0" applyFont="1" applyFill="1" applyBorder="1" applyAlignment="1">
      <alignment horizontal="left" vertical="top" wrapText="1" readingOrder="1"/>
    </xf>
    <xf numFmtId="0" fontId="9" fillId="19" borderId="1" xfId="0" applyFont="1" applyFill="1" applyBorder="1" applyAlignment="1">
      <alignment horizontal="left" vertical="top" wrapText="1"/>
    </xf>
    <xf numFmtId="0" fontId="9" fillId="19" borderId="31" xfId="0" applyFont="1" applyFill="1" applyBorder="1" applyAlignment="1">
      <alignment horizontal="center" vertical="top" wrapText="1"/>
    </xf>
    <xf numFmtId="0" fontId="25" fillId="0" borderId="0" xfId="0" applyFont="1" applyFill="1" applyAlignment="1">
      <alignment horizontal="left" vertical="center"/>
    </xf>
    <xf numFmtId="0" fontId="7" fillId="19" borderId="6" xfId="0" applyFont="1" applyFill="1" applyBorder="1" applyAlignment="1">
      <alignment horizontal="center" vertical="center" wrapText="1"/>
    </xf>
    <xf numFmtId="0" fontId="3" fillId="19" borderId="1" xfId="0" applyFont="1" applyFill="1" applyBorder="1" applyAlignment="1">
      <alignment horizontal="center" vertical="center" wrapText="1"/>
    </xf>
    <xf numFmtId="0" fontId="45" fillId="17" borderId="0" xfId="1" applyFont="1" applyFill="1" applyBorder="1" applyAlignment="1">
      <alignment horizontal="left" vertical="center"/>
    </xf>
    <xf numFmtId="0" fontId="9" fillId="19" borderId="31" xfId="0" applyFont="1" applyFill="1" applyBorder="1" applyAlignment="1" applyProtection="1">
      <alignment horizontal="center" vertical="top" wrapText="1"/>
      <protection hidden="1"/>
    </xf>
    <xf numFmtId="0" fontId="9" fillId="19" borderId="32" xfId="0" applyFont="1" applyFill="1" applyBorder="1" applyAlignment="1" applyProtection="1">
      <alignment horizontal="center" vertical="top" wrapText="1"/>
      <protection hidden="1"/>
    </xf>
    <xf numFmtId="0" fontId="9" fillId="19" borderId="11" xfId="0" applyFont="1" applyFill="1" applyBorder="1" applyAlignment="1">
      <alignment horizontal="center" vertical="top" wrapText="1"/>
    </xf>
    <xf numFmtId="0" fontId="14" fillId="0" borderId="0" xfId="0" applyFont="1" applyFill="1" applyAlignment="1">
      <alignment horizontal="left" wrapText="1"/>
    </xf>
    <xf numFmtId="0" fontId="4" fillId="0" borderId="1" xfId="0" applyFont="1" applyFill="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0" xfId="0" applyFont="1" applyFill="1" applyAlignment="1">
      <alignment horizontal="left" vertical="center"/>
    </xf>
    <xf numFmtId="0" fontId="9" fillId="19" borderId="5" xfId="0" applyFont="1" applyFill="1" applyBorder="1" applyAlignment="1" applyProtection="1">
      <alignment horizontal="right" vertical="center" wrapText="1"/>
      <protection hidden="1"/>
    </xf>
    <xf numFmtId="0" fontId="9" fillId="19" borderId="6" xfId="0" applyFont="1" applyFill="1" applyBorder="1" applyAlignment="1" applyProtection="1">
      <alignment horizontal="right" vertical="center" wrapText="1"/>
      <protection hidden="1"/>
    </xf>
    <xf numFmtId="0" fontId="9" fillId="19" borderId="7" xfId="0" applyFont="1" applyFill="1" applyBorder="1" applyAlignment="1" applyProtection="1">
      <alignment horizontal="right" vertical="center" wrapText="1"/>
      <protection hidden="1"/>
    </xf>
    <xf numFmtId="0" fontId="3" fillId="19" borderId="7" xfId="0" applyFont="1" applyFill="1" applyBorder="1" applyAlignment="1">
      <alignment horizontal="center" vertical="top" wrapTex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3" fillId="19" borderId="2" xfId="0" applyFont="1" applyFill="1" applyBorder="1" applyAlignment="1">
      <alignment horizontal="center" vertical="top" wrapText="1"/>
    </xf>
    <xf numFmtId="0" fontId="3" fillId="19" borderId="11" xfId="0" applyFont="1" applyFill="1" applyBorder="1" applyAlignment="1">
      <alignment horizontal="center" vertical="top" wrapText="1"/>
    </xf>
    <xf numFmtId="0" fontId="45" fillId="8" borderId="0" xfId="1" applyFont="1" applyFill="1" applyAlignment="1">
      <alignment horizontal="left" vertical="center"/>
    </xf>
    <xf numFmtId="0" fontId="9" fillId="19" borderId="3" xfId="0" applyFont="1" applyFill="1" applyBorder="1" applyAlignment="1">
      <alignment horizontal="center" vertical="center" wrapText="1"/>
    </xf>
    <xf numFmtId="0" fontId="9" fillId="19" borderId="32" xfId="0" applyFont="1" applyFill="1" applyBorder="1" applyAlignment="1">
      <alignment horizontal="center" vertical="center" wrapText="1"/>
    </xf>
    <xf numFmtId="0" fontId="3" fillId="19" borderId="5" xfId="0" applyFont="1" applyFill="1" applyBorder="1" applyAlignment="1" applyProtection="1">
      <alignment horizontal="center" vertical="top" wrapText="1"/>
      <protection hidden="1"/>
    </xf>
    <xf numFmtId="0" fontId="3" fillId="19" borderId="7" xfId="0" applyFont="1" applyFill="1" applyBorder="1" applyAlignment="1" applyProtection="1">
      <alignment horizontal="center" vertical="top" wrapText="1"/>
      <protection hidden="1"/>
    </xf>
    <xf numFmtId="0" fontId="3" fillId="19" borderId="2" xfId="0" applyFont="1" applyFill="1" applyBorder="1" applyAlignment="1" applyProtection="1">
      <alignment horizontal="center" vertical="top" wrapText="1"/>
      <protection hidden="1"/>
    </xf>
    <xf numFmtId="0" fontId="3" fillId="19" borderId="11" xfId="0" applyFont="1" applyFill="1" applyBorder="1" applyAlignment="1" applyProtection="1">
      <alignment horizontal="center" vertical="top" wrapText="1"/>
      <protection hidden="1"/>
    </xf>
    <xf numFmtId="0" fontId="3" fillId="19" borderId="5" xfId="0" applyFont="1" applyFill="1" applyBorder="1" applyAlignment="1" applyProtection="1">
      <alignment horizontal="center" vertical="center" wrapText="1"/>
      <protection hidden="1"/>
    </xf>
    <xf numFmtId="0" fontId="3" fillId="19" borderId="7" xfId="0" applyFont="1" applyFill="1" applyBorder="1" applyAlignment="1" applyProtection="1">
      <alignment horizontal="center" vertical="center" wrapText="1"/>
      <protection hidden="1"/>
    </xf>
    <xf numFmtId="0" fontId="28" fillId="19" borderId="5" xfId="0" applyFont="1" applyFill="1" applyBorder="1" applyAlignment="1" applyProtection="1">
      <alignment horizontal="left" vertical="top" wrapText="1"/>
      <protection hidden="1"/>
    </xf>
    <xf numFmtId="0" fontId="28" fillId="19" borderId="7" xfId="0" applyFont="1" applyFill="1" applyBorder="1" applyAlignment="1" applyProtection="1">
      <alignment horizontal="left" vertical="top" wrapText="1"/>
      <protection hidden="1"/>
    </xf>
    <xf numFmtId="0" fontId="3" fillId="19" borderId="6" xfId="0" applyFont="1" applyFill="1" applyBorder="1" applyAlignment="1" applyProtection="1">
      <alignment horizontal="center" vertical="center" wrapText="1"/>
      <protection hidden="1"/>
    </xf>
    <xf numFmtId="0" fontId="9" fillId="19" borderId="6" xfId="0" applyFont="1" applyFill="1" applyBorder="1" applyAlignment="1" applyProtection="1">
      <alignment horizontal="right" vertical="top" wrapText="1"/>
      <protection hidden="1"/>
    </xf>
    <xf numFmtId="0" fontId="9" fillId="19" borderId="7" xfId="0" applyFont="1" applyFill="1" applyBorder="1" applyAlignment="1" applyProtection="1">
      <alignment horizontal="right" vertical="top" wrapText="1"/>
      <protection hidden="1"/>
    </xf>
    <xf numFmtId="0" fontId="15" fillId="0" borderId="0" xfId="0" applyFont="1" applyFill="1" applyAlignment="1">
      <alignment horizontal="left" vertical="center"/>
    </xf>
    <xf numFmtId="0" fontId="2" fillId="19" borderId="2" xfId="0" applyFont="1" applyFill="1" applyBorder="1" applyAlignment="1">
      <alignment horizontal="center" vertical="top" wrapText="1"/>
    </xf>
    <xf numFmtId="0" fontId="2" fillId="19" borderId="11" xfId="0" applyFont="1" applyFill="1" applyBorder="1" applyAlignment="1">
      <alignment horizontal="center" vertical="top" wrapText="1"/>
    </xf>
    <xf numFmtId="0" fontId="7" fillId="19" borderId="2" xfId="0" applyFont="1" applyFill="1" applyBorder="1" applyAlignment="1" applyProtection="1">
      <alignment horizontal="center" vertical="top" wrapText="1"/>
    </xf>
    <xf numFmtId="0" fontId="7" fillId="19" borderId="11" xfId="0" applyFont="1" applyFill="1" applyBorder="1" applyAlignment="1" applyProtection="1">
      <alignment horizontal="center" vertical="top" wrapText="1"/>
    </xf>
    <xf numFmtId="0" fontId="15" fillId="0" borderId="0" xfId="0" applyFont="1" applyFill="1" applyBorder="1" applyAlignment="1" applyProtection="1">
      <alignment horizontal="right" vertical="center"/>
      <protection hidden="1"/>
    </xf>
    <xf numFmtId="0" fontId="3" fillId="19" borderId="2" xfId="0" applyFont="1" applyFill="1" applyBorder="1" applyAlignment="1">
      <alignment horizontal="center" vertical="top"/>
    </xf>
    <xf numFmtId="0" fontId="3" fillId="19" borderId="11" xfId="0" applyFont="1" applyFill="1" applyBorder="1" applyAlignment="1">
      <alignment horizontal="center" vertical="top"/>
    </xf>
    <xf numFmtId="0" fontId="40" fillId="10" borderId="0" xfId="1" applyFont="1" applyFill="1" applyAlignment="1">
      <alignment horizontal="center" vertical="center"/>
    </xf>
  </cellXfs>
  <cellStyles count="3">
    <cellStyle name="Гиперссылка" xfId="1" builtinId="8"/>
    <cellStyle name="Обычный" xfId="0" builtinId="0"/>
    <cellStyle name="Процентный" xfId="2" builtinId="5"/>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99FFCC"/>
      <color rgb="FFFFFF66"/>
      <color rgb="FFBEB0F2"/>
      <color rgb="FFCCCCFF"/>
      <color rgb="FF9D88EC"/>
      <color rgb="FFFF7C80"/>
      <color rgb="FFFFCCFF"/>
      <color rgb="FFCCFFCC"/>
      <color rgb="FFFF5050"/>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95000"/>
                  <a:lumOff val="5000"/>
                </a:schemeClr>
              </a:solidFill>
              <a:latin typeface="Times New Roman" panose="02020603050405020304" pitchFamily="18" charset="0"/>
              <a:ea typeface="+mn-ea"/>
              <a:cs typeface="Times New Roman" panose="02020603050405020304" pitchFamily="18" charset="0"/>
            </a:defRPr>
          </a:pPr>
          <a:endParaRPr lang="ru-RU"/>
        </a:p>
      </c:txPr>
    </c:title>
    <c:autoTitleDeleted val="0"/>
    <c:plotArea>
      <c:layout/>
      <c:barChart>
        <c:barDir val="col"/>
        <c:grouping val="clustered"/>
        <c:varyColors val="0"/>
        <c:ser>
          <c:idx val="0"/>
          <c:order val="0"/>
          <c:tx>
            <c:strRef>
              <c:f>'1. П МО'!$B$15</c:f>
              <c:strCache>
                <c:ptCount val="1"/>
                <c:pt idx="0">
                  <c:v>Численность населения в муниципальном образовании (в тыс. чел.)</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Times New Roman" panose="02020603050405020304" pitchFamily="18" charset="0"/>
                    <a:ea typeface="+mn-ea"/>
                    <a:cs typeface="Times New Roman" panose="02020603050405020304" pitchFamily="18" charset="0"/>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 П МО'!$C$14:$G$14</c15:sqref>
                  </c15:fullRef>
                </c:ext>
              </c:extLst>
              <c:f>'1. П МО'!$D$14:$F$14</c:f>
              <c:strCache>
                <c:ptCount val="3"/>
                <c:pt idx="0">
                  <c:v>2018</c:v>
                </c:pt>
                <c:pt idx="1">
                  <c:v>2019</c:v>
                </c:pt>
                <c:pt idx="2">
                  <c:v>2020</c:v>
                </c:pt>
              </c:strCache>
            </c:strRef>
          </c:cat>
          <c:val>
            <c:numRef>
              <c:extLst>
                <c:ext xmlns:c15="http://schemas.microsoft.com/office/drawing/2012/chart" uri="{02D57815-91ED-43cb-92C2-25804820EDAC}">
                  <c15:fullRef>
                    <c15:sqref>'1. П МО'!$C$15:$G$15</c15:sqref>
                  </c15:fullRef>
                </c:ext>
              </c:extLst>
              <c:f>'1. П МО'!$D$15:$F$15</c:f>
              <c:numCache>
                <c:formatCode>0.00</c:formatCode>
                <c:ptCount val="3"/>
                <c:pt idx="0">
                  <c:v>10</c:v>
                </c:pt>
                <c:pt idx="1">
                  <c:v>10</c:v>
                </c:pt>
                <c:pt idx="2">
                  <c:v>10</c:v>
                </c:pt>
              </c:numCache>
            </c:numRef>
          </c:val>
          <c:extLst xmlns:c16r2="http://schemas.microsoft.com/office/drawing/2015/06/chart">
            <c:ext xmlns:c16="http://schemas.microsoft.com/office/drawing/2014/chart" uri="{C3380CC4-5D6E-409C-BE32-E72D297353CC}">
              <c16:uniqueId val="{00000000-A82A-4E80-B50A-6AAD71811A3A}"/>
            </c:ext>
          </c:extLst>
        </c:ser>
        <c:dLbls>
          <c:showLegendKey val="0"/>
          <c:showVal val="0"/>
          <c:showCatName val="0"/>
          <c:showSerName val="0"/>
          <c:showPercent val="0"/>
          <c:showBubbleSize val="0"/>
        </c:dLbls>
        <c:gapWidth val="219"/>
        <c:overlap val="-27"/>
        <c:axId val="203696488"/>
        <c:axId val="203701584"/>
        <c:extLst xmlns:c16r2="http://schemas.microsoft.com/office/drawing/2015/06/chart">
          <c:ext xmlns:c15="http://schemas.microsoft.com/office/drawing/2012/chart" uri="{02D57815-91ED-43cb-92C2-25804820EDAC}">
            <c15:filteredBarSeries>
              <c15:ser>
                <c:idx val="1"/>
                <c:order val="1"/>
                <c:tx>
                  <c:strRef>
                    <c:extLst xmlns:c16r2="http://schemas.microsoft.com/office/drawing/2015/06/chart">
                      <c:ext uri="{02D57815-91ED-43cb-92C2-25804820EDAC}">
                        <c15:formulaRef>
                          <c15:sqref>'1. П МО'!$B$16</c15:sqref>
                        </c15:formulaRef>
                      </c:ext>
                    </c:extLst>
                    <c:strCache>
                      <c:ptCount val="1"/>
                      <c:pt idx="0">
                        <c:v>Общее количество посещений культурно-массовых мероприятий (в тыс.)</c:v>
                      </c:pt>
                    </c:strCache>
                  </c:strRef>
                </c:tx>
                <c:spPr>
                  <a:solidFill>
                    <a:schemeClr val="accent4"/>
                  </a:solidFill>
                  <a:ln>
                    <a:noFill/>
                  </a:ln>
                  <a:effectLst/>
                </c:spPr>
                <c:invertIfNegative val="0"/>
                <c:cat>
                  <c:strRef>
                    <c:extLst>
                      <c:ext uri="{02D57815-91ED-43cb-92C2-25804820EDAC}">
                        <c15:fullRef>
                          <c15:sqref>'1. П МО'!$C$14:$G$14</c15:sqref>
                        </c15:fullRef>
                        <c15:formulaRef>
                          <c15:sqref>'1. П МО'!$D$14:$F$14</c15:sqref>
                        </c15:formulaRef>
                      </c:ext>
                    </c:extLst>
                    <c:strCache>
                      <c:ptCount val="3"/>
                      <c:pt idx="0">
                        <c:v>2018</c:v>
                      </c:pt>
                      <c:pt idx="1">
                        <c:v>2019</c:v>
                      </c:pt>
                      <c:pt idx="2">
                        <c:v>2020</c:v>
                      </c:pt>
                    </c:strCache>
                  </c:strRef>
                </c:cat>
                <c:val>
                  <c:numRef>
                    <c:extLst>
                      <c:ext uri="{02D57815-91ED-43cb-92C2-25804820EDAC}">
                        <c15:fullRef>
                          <c15:sqref>'1. П МО'!$C$16:$G$16</c15:sqref>
                        </c15:fullRef>
                        <c15:formulaRef>
                          <c15:sqref>'1. П МО'!$D$16:$F$16</c15:sqref>
                        </c15:formulaRef>
                      </c:ext>
                    </c:extLst>
                    <c:numCache>
                      <c:formatCode>0.00</c:formatCode>
                      <c:ptCount val="3"/>
                      <c:pt idx="0">
                        <c:v>75</c:v>
                      </c:pt>
                      <c:pt idx="1">
                        <c:v>76</c:v>
                      </c:pt>
                      <c:pt idx="2">
                        <c:v>45</c:v>
                      </c:pt>
                    </c:numCache>
                  </c:numRef>
                </c:val>
                <c:extLst xmlns:c16r2="http://schemas.microsoft.com/office/drawing/2015/06/chart">
                  <c:ext xmlns:c16="http://schemas.microsoft.com/office/drawing/2014/chart" uri="{C3380CC4-5D6E-409C-BE32-E72D297353CC}">
                    <c16:uniqueId val="{00000001-A82A-4E80-B50A-6AAD71811A3A}"/>
                  </c:ext>
                </c:extLst>
              </c15:ser>
            </c15:filteredBarSeries>
            <c15:filteredBarSeries>
              <c15:ser>
                <c:idx val="2"/>
                <c:order val="2"/>
                <c:tx>
                  <c:strRef>
                    <c:extLst xmlns:c16r2="http://schemas.microsoft.com/office/drawing/2015/06/chart" xmlns:c15="http://schemas.microsoft.com/office/drawing/2012/chart">
                      <c:ext xmlns:c15="http://schemas.microsoft.com/office/drawing/2012/chart" uri="{02D57815-91ED-43cb-92C2-25804820EDAC}">
                        <c15:formulaRef>
                          <c15:sqref>'1. П МО'!$B$17</c15:sqref>
                        </c15:formulaRef>
                      </c:ext>
                    </c:extLst>
                    <c:strCache>
                      <c:ptCount val="1"/>
                      <c:pt idx="0">
                        <c:v>Общее количество участников клубных формирований (чел.)</c:v>
                      </c:pt>
                    </c:strCache>
                  </c:strRef>
                </c:tx>
                <c:spPr>
                  <a:solidFill>
                    <a:schemeClr val="accent6"/>
                  </a:solidFill>
                  <a:ln>
                    <a:noFill/>
                  </a:ln>
                  <a:effectLst/>
                </c:spPr>
                <c:invertIfNegative val="0"/>
                <c:cat>
                  <c:strRef>
                    <c:extLst>
                      <c:ext xmlns:c15="http://schemas.microsoft.com/office/drawing/2012/chart" uri="{02D57815-91ED-43cb-92C2-25804820EDAC}">
                        <c15:fullRef>
                          <c15:sqref>'1. П МО'!$C$14:$G$14</c15:sqref>
                        </c15:fullRef>
                        <c15:formulaRef>
                          <c15:sqref>'1. П МО'!$D$14:$F$14</c15:sqref>
                        </c15:formulaRef>
                      </c:ext>
                    </c:extLst>
                    <c:strCache>
                      <c:ptCount val="3"/>
                      <c:pt idx="0">
                        <c:v>2018</c:v>
                      </c:pt>
                      <c:pt idx="1">
                        <c:v>2019</c:v>
                      </c:pt>
                      <c:pt idx="2">
                        <c:v>2020</c:v>
                      </c:pt>
                    </c:strCache>
                  </c:strRef>
                </c:cat>
                <c:val>
                  <c:numRef>
                    <c:extLst>
                      <c:ext xmlns:c15="http://schemas.microsoft.com/office/drawing/2012/chart" uri="{02D57815-91ED-43cb-92C2-25804820EDAC}">
                        <c15:fullRef>
                          <c15:sqref>'1. П МО'!$C$17:$G$17</c15:sqref>
                        </c15:fullRef>
                        <c15:formulaRef>
                          <c15:sqref>'1. П МО'!$D$17:$F$17</c15:sqref>
                        </c15:formulaRef>
                      </c:ext>
                    </c:extLst>
                    <c:numCache>
                      <c:formatCode>General</c:formatCode>
                      <c:ptCount val="3"/>
                      <c:pt idx="0">
                        <c:v>1334</c:v>
                      </c:pt>
                      <c:pt idx="1">
                        <c:v>1367</c:v>
                      </c:pt>
                      <c:pt idx="2">
                        <c:v>1114</c:v>
                      </c:pt>
                    </c:numCache>
                  </c:numRef>
                </c:val>
                <c:extLst xmlns:c16r2="http://schemas.microsoft.com/office/drawing/2015/06/chart" xmlns:c15="http://schemas.microsoft.com/office/drawing/2012/chart">
                  <c:ext xmlns:c16="http://schemas.microsoft.com/office/drawing/2014/chart" uri="{C3380CC4-5D6E-409C-BE32-E72D297353CC}">
                    <c16:uniqueId val="{00000002-A82A-4E80-B50A-6AAD71811A3A}"/>
                  </c:ext>
                </c:extLst>
              </c15:ser>
            </c15:filteredBarSeries>
          </c:ext>
        </c:extLst>
      </c:barChart>
      <c:catAx>
        <c:axId val="203696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Times New Roman" panose="02020603050405020304" pitchFamily="18" charset="0"/>
                <a:ea typeface="+mn-ea"/>
                <a:cs typeface="Times New Roman" panose="02020603050405020304" pitchFamily="18" charset="0"/>
              </a:defRPr>
            </a:pPr>
            <a:endParaRPr lang="ru-RU"/>
          </a:p>
        </c:txPr>
        <c:crossAx val="203701584"/>
        <c:crosses val="autoZero"/>
        <c:auto val="1"/>
        <c:lblAlgn val="ctr"/>
        <c:lblOffset val="100"/>
        <c:noMultiLvlLbl val="0"/>
      </c:catAx>
      <c:valAx>
        <c:axId val="203701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95000"/>
                    <a:lumOff val="5000"/>
                  </a:schemeClr>
                </a:solidFill>
                <a:latin typeface="Times New Roman" panose="02020603050405020304" pitchFamily="18" charset="0"/>
                <a:ea typeface="+mn-ea"/>
                <a:cs typeface="Times New Roman" panose="02020603050405020304" pitchFamily="18" charset="0"/>
              </a:defRPr>
            </a:pPr>
            <a:endParaRPr lang="ru-RU"/>
          </a:p>
        </c:txPr>
        <c:crossAx val="2036964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95000"/>
              <a:lumOff val="5000"/>
            </a:schemeClr>
          </a:solidFill>
          <a:latin typeface="Times New Roman" panose="02020603050405020304" pitchFamily="18" charset="0"/>
          <a:cs typeface="Times New Roman" panose="02020603050405020304" pitchFamily="18"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95000"/>
                    <a:lumOff val="5000"/>
                  </a:schemeClr>
                </a:solidFill>
                <a:latin typeface="Times New Roman" panose="02020603050405020304" pitchFamily="18" charset="0"/>
                <a:ea typeface="+mn-ea"/>
                <a:cs typeface="Times New Roman" panose="02020603050405020304" pitchFamily="18" charset="0"/>
              </a:defRPr>
            </a:pPr>
            <a:r>
              <a:rPr lang="ru-RU"/>
              <a:t>Динамика количества посещений и участников клубных формирований</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95000"/>
                  <a:lumOff val="5000"/>
                </a:schemeClr>
              </a:solidFill>
              <a:latin typeface="Times New Roman" panose="02020603050405020304" pitchFamily="18" charset="0"/>
              <a:ea typeface="+mn-ea"/>
              <a:cs typeface="Times New Roman" panose="02020603050405020304" pitchFamily="18" charset="0"/>
            </a:defRPr>
          </a:pPr>
          <a:endParaRPr lang="ru-RU"/>
        </a:p>
      </c:txPr>
    </c:title>
    <c:autoTitleDeleted val="0"/>
    <c:plotArea>
      <c:layout/>
      <c:lineChart>
        <c:grouping val="standard"/>
        <c:varyColors val="0"/>
        <c:ser>
          <c:idx val="1"/>
          <c:order val="1"/>
          <c:tx>
            <c:strRef>
              <c:f>'1. П МО'!$B$16</c:f>
              <c:strCache>
                <c:ptCount val="1"/>
                <c:pt idx="0">
                  <c:v>Общее количество посещений культурно-массовых мероприятий (в тыс.)</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xmlns:c15="http://schemas.microsoft.com/office/drawing/2012/chart" uri="{02D57815-91ED-43cb-92C2-25804820EDAC}">
                  <c15:fullRef>
                    <c15:sqref>'1. П МО'!$C$14:$G$14</c15:sqref>
                  </c15:fullRef>
                </c:ext>
              </c:extLst>
              <c:f>'1. П МО'!$D$14:$F$14</c:f>
              <c:strCache>
                <c:ptCount val="3"/>
                <c:pt idx="0">
                  <c:v>2018</c:v>
                </c:pt>
                <c:pt idx="1">
                  <c:v>2019</c:v>
                </c:pt>
                <c:pt idx="2">
                  <c:v>2020</c:v>
                </c:pt>
              </c:strCache>
            </c:strRef>
          </c:cat>
          <c:val>
            <c:numRef>
              <c:extLst>
                <c:ext xmlns:c15="http://schemas.microsoft.com/office/drawing/2012/chart" uri="{02D57815-91ED-43cb-92C2-25804820EDAC}">
                  <c15:fullRef>
                    <c15:sqref>'1. П МО'!$C$16:$G$16</c15:sqref>
                  </c15:fullRef>
                </c:ext>
              </c:extLst>
              <c:f>'1. П МО'!$D$16:$F$16</c:f>
              <c:numCache>
                <c:formatCode>0.00</c:formatCode>
                <c:ptCount val="3"/>
                <c:pt idx="0">
                  <c:v>75</c:v>
                </c:pt>
                <c:pt idx="1">
                  <c:v>76</c:v>
                </c:pt>
                <c:pt idx="2">
                  <c:v>45</c:v>
                </c:pt>
              </c:numCache>
            </c:numRef>
          </c:val>
          <c:smooth val="0"/>
          <c:extLst xmlns:c16r2="http://schemas.microsoft.com/office/drawing/2015/06/chart">
            <c:ext xmlns:c16="http://schemas.microsoft.com/office/drawing/2014/chart" uri="{C3380CC4-5D6E-409C-BE32-E72D297353CC}">
              <c16:uniqueId val="{00000000-CB25-4384-959A-B2E5819EF8BC}"/>
            </c:ext>
          </c:extLst>
        </c:ser>
        <c:ser>
          <c:idx val="2"/>
          <c:order val="2"/>
          <c:tx>
            <c:strRef>
              <c:f>'1. П МО'!$B$17</c:f>
              <c:strCache>
                <c:ptCount val="1"/>
                <c:pt idx="0">
                  <c:v>Общее количество участников клубных формирований (чел.)</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xmlns:c15="http://schemas.microsoft.com/office/drawing/2012/chart" uri="{02D57815-91ED-43cb-92C2-25804820EDAC}">
                  <c15:fullRef>
                    <c15:sqref>'1. П МО'!$C$14:$G$14</c15:sqref>
                  </c15:fullRef>
                </c:ext>
              </c:extLst>
              <c:f>'1. П МО'!$D$14:$F$14</c:f>
              <c:strCache>
                <c:ptCount val="3"/>
                <c:pt idx="0">
                  <c:v>2018</c:v>
                </c:pt>
                <c:pt idx="1">
                  <c:v>2019</c:v>
                </c:pt>
                <c:pt idx="2">
                  <c:v>2020</c:v>
                </c:pt>
              </c:strCache>
            </c:strRef>
          </c:cat>
          <c:val>
            <c:numRef>
              <c:extLst>
                <c:ext xmlns:c15="http://schemas.microsoft.com/office/drawing/2012/chart" uri="{02D57815-91ED-43cb-92C2-25804820EDAC}">
                  <c15:fullRef>
                    <c15:sqref>'1. П МО'!$C$17:$G$17</c15:sqref>
                  </c15:fullRef>
                </c:ext>
              </c:extLst>
              <c:f>'1. П МО'!$D$17:$F$17</c:f>
              <c:numCache>
                <c:formatCode>General</c:formatCode>
                <c:ptCount val="3"/>
                <c:pt idx="0">
                  <c:v>1334</c:v>
                </c:pt>
                <c:pt idx="1">
                  <c:v>1367</c:v>
                </c:pt>
                <c:pt idx="2">
                  <c:v>1114</c:v>
                </c:pt>
              </c:numCache>
            </c:numRef>
          </c:val>
          <c:smooth val="0"/>
          <c:extLst xmlns:c16r2="http://schemas.microsoft.com/office/drawing/2015/06/chart">
            <c:ext xmlns:c16="http://schemas.microsoft.com/office/drawing/2014/chart" uri="{C3380CC4-5D6E-409C-BE32-E72D297353CC}">
              <c16:uniqueId val="{00000001-CB25-4384-959A-B2E5819EF8BC}"/>
            </c:ext>
          </c:extLst>
        </c:ser>
        <c:dLbls>
          <c:showLegendKey val="0"/>
          <c:showVal val="0"/>
          <c:showCatName val="0"/>
          <c:showSerName val="0"/>
          <c:showPercent val="0"/>
          <c:showBubbleSize val="0"/>
        </c:dLbls>
        <c:marker val="1"/>
        <c:smooth val="0"/>
        <c:axId val="203699624"/>
        <c:axId val="203698056"/>
        <c:extLst xmlns:c16r2="http://schemas.microsoft.com/office/drawing/2015/06/chart">
          <c:ext xmlns:c15="http://schemas.microsoft.com/office/drawing/2012/chart" uri="{02D57815-91ED-43cb-92C2-25804820EDAC}">
            <c15:filteredLineSeries>
              <c15:ser>
                <c:idx val="0"/>
                <c:order val="0"/>
                <c:tx>
                  <c:strRef>
                    <c:extLst xmlns:c16r2="http://schemas.microsoft.com/office/drawing/2015/06/chart">
                      <c:ext uri="{02D57815-91ED-43cb-92C2-25804820EDAC}">
                        <c15:formulaRef>
                          <c15:sqref>'1. П МО'!$B$15</c15:sqref>
                        </c15:formulaRef>
                      </c:ext>
                    </c:extLst>
                    <c:strCache>
                      <c:ptCount val="1"/>
                      <c:pt idx="0">
                        <c:v>Численность населения в муниципальном образовании (в тыс. чел.)</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uri="{02D57815-91ED-43cb-92C2-25804820EDAC}">
                        <c15:fullRef>
                          <c15:sqref>'1. П МО'!$C$14:$G$14</c15:sqref>
                        </c15:fullRef>
                        <c15:formulaRef>
                          <c15:sqref>'1. П МО'!$D$14:$F$14</c15:sqref>
                        </c15:formulaRef>
                      </c:ext>
                    </c:extLst>
                    <c:strCache>
                      <c:ptCount val="3"/>
                      <c:pt idx="0">
                        <c:v>2018</c:v>
                      </c:pt>
                      <c:pt idx="1">
                        <c:v>2019</c:v>
                      </c:pt>
                      <c:pt idx="2">
                        <c:v>2020</c:v>
                      </c:pt>
                    </c:strCache>
                  </c:strRef>
                </c:cat>
                <c:val>
                  <c:numRef>
                    <c:extLst>
                      <c:ext uri="{02D57815-91ED-43cb-92C2-25804820EDAC}">
                        <c15:fullRef>
                          <c15:sqref>'1. П МО'!$C$15:$G$15</c15:sqref>
                        </c15:fullRef>
                        <c15:formulaRef>
                          <c15:sqref>'1. П МО'!$D$15:$F$15</c15:sqref>
                        </c15:formulaRef>
                      </c:ext>
                    </c:extLst>
                    <c:numCache>
                      <c:formatCode>0.00</c:formatCode>
                      <c:ptCount val="3"/>
                      <c:pt idx="0">
                        <c:v>10</c:v>
                      </c:pt>
                      <c:pt idx="1">
                        <c:v>10</c:v>
                      </c:pt>
                      <c:pt idx="2">
                        <c:v>10</c:v>
                      </c:pt>
                    </c:numCache>
                  </c:numRef>
                </c:val>
                <c:smooth val="0"/>
                <c:extLst xmlns:c16r2="http://schemas.microsoft.com/office/drawing/2015/06/chart">
                  <c:ext xmlns:c16="http://schemas.microsoft.com/office/drawing/2014/chart" uri="{C3380CC4-5D6E-409C-BE32-E72D297353CC}">
                    <c16:uniqueId val="{00000002-CB25-4384-959A-B2E5819EF8BC}"/>
                  </c:ext>
                </c:extLst>
              </c15:ser>
            </c15:filteredLineSeries>
            <c15:filteredLineSeries>
              <c15:ser>
                <c:idx val="3"/>
                <c:order val="3"/>
                <c:tx>
                  <c:strRef>
                    <c:extLst xmlns:c16r2="http://schemas.microsoft.com/office/drawing/2015/06/chart" xmlns:c15="http://schemas.microsoft.com/office/drawing/2012/chart">
                      <c:ext xmlns:c15="http://schemas.microsoft.com/office/drawing/2012/chart" uri="{02D57815-91ED-43cb-92C2-25804820EDAC}">
                        <c15:formulaRef>
                          <c15:sqref>'1. П МО'!$B$18</c15:sqref>
                        </c15:formulaRef>
                      </c:ext>
                    </c:extLst>
                    <c:strCache>
                      <c:ptCount val="1"/>
                      <c:pt idx="0">
                        <c:v>Количество штатных единиц (ед. согласно штатному расписанию)</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extLst>
                      <c:ext xmlns:c15="http://schemas.microsoft.com/office/drawing/2012/chart" uri="{02D57815-91ED-43cb-92C2-25804820EDAC}">
                        <c15:fullRef>
                          <c15:sqref>'1. П МО'!$C$14:$G$14</c15:sqref>
                        </c15:fullRef>
                        <c15:formulaRef>
                          <c15:sqref>'1. П МО'!$D$14:$F$14</c15:sqref>
                        </c15:formulaRef>
                      </c:ext>
                    </c:extLst>
                    <c:strCache>
                      <c:ptCount val="3"/>
                      <c:pt idx="0">
                        <c:v>2018</c:v>
                      </c:pt>
                      <c:pt idx="1">
                        <c:v>2019</c:v>
                      </c:pt>
                      <c:pt idx="2">
                        <c:v>2020</c:v>
                      </c:pt>
                    </c:strCache>
                  </c:strRef>
                </c:cat>
                <c:val>
                  <c:numRef>
                    <c:extLst>
                      <c:ext xmlns:c15="http://schemas.microsoft.com/office/drawing/2012/chart" uri="{02D57815-91ED-43cb-92C2-25804820EDAC}">
                        <c15:fullRef>
                          <c15:sqref>'1. П МО'!$C$18:$G$18</c15:sqref>
                        </c15:fullRef>
                        <c15:formulaRef>
                          <c15:sqref>'1. П МО'!$D$18:$F$18</c15:sqref>
                        </c15:formulaRef>
                      </c:ext>
                    </c:extLst>
                    <c:numCache>
                      <c:formatCode>0.00</c:formatCode>
                      <c:ptCount val="3"/>
                      <c:pt idx="0">
                        <c:v>23.75</c:v>
                      </c:pt>
                      <c:pt idx="1">
                        <c:v>23.75</c:v>
                      </c:pt>
                      <c:pt idx="2">
                        <c:v>21.5</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CB25-4384-959A-B2E5819EF8BC}"/>
                  </c:ext>
                </c:extLst>
              </c15:ser>
            </c15:filteredLineSeries>
            <c15:filteredLineSeries>
              <c15:ser>
                <c:idx val="4"/>
                <c:order val="4"/>
                <c:tx>
                  <c:strRef>
                    <c:extLst xmlns:c16r2="http://schemas.microsoft.com/office/drawing/2015/06/chart" xmlns:c15="http://schemas.microsoft.com/office/drawing/2012/chart">
                      <c:ext xmlns:c15="http://schemas.microsoft.com/office/drawing/2012/chart" uri="{02D57815-91ED-43cb-92C2-25804820EDAC}">
                        <c15:formulaRef>
                          <c15:sqref>'1. П МО'!$B$19</c15:sqref>
                        </c15:formulaRef>
                      </c:ext>
                    </c:extLst>
                    <c:strCache>
                      <c:ptCount val="1"/>
                      <c:pt idx="0">
                        <c:v>Количество укомплектованных штатных единиц (ед.)</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extLst>
                      <c:ext xmlns:c15="http://schemas.microsoft.com/office/drawing/2012/chart" uri="{02D57815-91ED-43cb-92C2-25804820EDAC}">
                        <c15:fullRef>
                          <c15:sqref>'1. П МО'!$C$14:$G$14</c15:sqref>
                        </c15:fullRef>
                        <c15:formulaRef>
                          <c15:sqref>'1. П МО'!$D$14:$F$14</c15:sqref>
                        </c15:formulaRef>
                      </c:ext>
                    </c:extLst>
                    <c:strCache>
                      <c:ptCount val="3"/>
                      <c:pt idx="0">
                        <c:v>2018</c:v>
                      </c:pt>
                      <c:pt idx="1">
                        <c:v>2019</c:v>
                      </c:pt>
                      <c:pt idx="2">
                        <c:v>2020</c:v>
                      </c:pt>
                    </c:strCache>
                  </c:strRef>
                </c:cat>
                <c:val>
                  <c:numRef>
                    <c:extLst>
                      <c:ext xmlns:c15="http://schemas.microsoft.com/office/drawing/2012/chart" uri="{02D57815-91ED-43cb-92C2-25804820EDAC}">
                        <c15:fullRef>
                          <c15:sqref>'1. П МО'!$C$19:$G$19</c15:sqref>
                        </c15:fullRef>
                        <c15:formulaRef>
                          <c15:sqref>'1. П МО'!$D$19:$F$19</c15:sqref>
                        </c15:formulaRef>
                      </c:ext>
                    </c:extLst>
                    <c:numCache>
                      <c:formatCode>0.00</c:formatCode>
                      <c:ptCount val="3"/>
                      <c:pt idx="0">
                        <c:v>22</c:v>
                      </c:pt>
                      <c:pt idx="1">
                        <c:v>22</c:v>
                      </c:pt>
                      <c:pt idx="2">
                        <c:v>18.5</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CB25-4384-959A-B2E5819EF8BC}"/>
                  </c:ext>
                </c:extLst>
              </c15:ser>
            </c15:filteredLineSeries>
            <c15:filteredLineSeries>
              <c15:ser>
                <c:idx val="5"/>
                <c:order val="5"/>
                <c:tx>
                  <c:strRef>
                    <c:extLst xmlns:c16r2="http://schemas.microsoft.com/office/drawing/2015/06/chart" xmlns:c15="http://schemas.microsoft.com/office/drawing/2012/chart">
                      <c:ext xmlns:c15="http://schemas.microsoft.com/office/drawing/2012/chart" uri="{02D57815-91ED-43cb-92C2-25804820EDAC}">
                        <c15:formulaRef>
                          <c15:sqref>'1. П МО'!$B$20</c15:sqref>
                        </c15:formulaRef>
                      </c:ext>
                    </c:extLst>
                    <c:strCache>
                      <c:ptCount val="1"/>
                      <c:pt idx="0">
                        <c:v>Численность работников, всего чел.</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extLst>
                      <c:ext xmlns:c15="http://schemas.microsoft.com/office/drawing/2012/chart" uri="{02D57815-91ED-43cb-92C2-25804820EDAC}">
                        <c15:fullRef>
                          <c15:sqref>'1. П МО'!$C$14:$G$14</c15:sqref>
                        </c15:fullRef>
                        <c15:formulaRef>
                          <c15:sqref>'1. П МО'!$D$14:$F$14</c15:sqref>
                        </c15:formulaRef>
                      </c:ext>
                    </c:extLst>
                    <c:strCache>
                      <c:ptCount val="3"/>
                      <c:pt idx="0">
                        <c:v>2018</c:v>
                      </c:pt>
                      <c:pt idx="1">
                        <c:v>2019</c:v>
                      </c:pt>
                      <c:pt idx="2">
                        <c:v>2020</c:v>
                      </c:pt>
                    </c:strCache>
                  </c:strRef>
                </c:cat>
                <c:val>
                  <c:numRef>
                    <c:extLst>
                      <c:ext xmlns:c15="http://schemas.microsoft.com/office/drawing/2012/chart" uri="{02D57815-91ED-43cb-92C2-25804820EDAC}">
                        <c15:fullRef>
                          <c15:sqref>'1. П МО'!$C$20:$G$20</c15:sqref>
                        </c15:fullRef>
                        <c15:formulaRef>
                          <c15:sqref>'1. П МО'!$D$20:$F$20</c15:sqref>
                        </c15:formulaRef>
                      </c:ext>
                    </c:extLst>
                    <c:numCache>
                      <c:formatCode>0</c:formatCode>
                      <c:ptCount val="3"/>
                      <c:pt idx="0">
                        <c:v>31</c:v>
                      </c:pt>
                      <c:pt idx="1">
                        <c:v>31</c:v>
                      </c:pt>
                      <c:pt idx="2">
                        <c:v>32</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CB25-4384-959A-B2E5819EF8BC}"/>
                  </c:ext>
                </c:extLst>
              </c15:ser>
            </c15:filteredLineSeries>
            <c15:filteredLineSeries>
              <c15:ser>
                <c:idx val="6"/>
                <c:order val="6"/>
                <c:tx>
                  <c:strRef>
                    <c:extLst xmlns:c16r2="http://schemas.microsoft.com/office/drawing/2015/06/chart" xmlns:c15="http://schemas.microsoft.com/office/drawing/2012/chart">
                      <c:ext xmlns:c15="http://schemas.microsoft.com/office/drawing/2012/chart" uri="{02D57815-91ED-43cb-92C2-25804820EDAC}">
                        <c15:formulaRef>
                          <c15:sqref>'1. П МО'!$B$21</c15:sqref>
                        </c15:formulaRef>
                      </c:ext>
                    </c:extLst>
                    <c:strCache>
                      <c:ptCount val="1"/>
                      <c:pt idx="0">
                        <c:v>Средняя заработная плата всех штатных работников КДУ (в тыс.)</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extLst>
                      <c:ext xmlns:c15="http://schemas.microsoft.com/office/drawing/2012/chart" uri="{02D57815-91ED-43cb-92C2-25804820EDAC}">
                        <c15:fullRef>
                          <c15:sqref>'1. П МО'!$C$14:$G$14</c15:sqref>
                        </c15:fullRef>
                        <c15:formulaRef>
                          <c15:sqref>'1. П МО'!$D$14:$F$14</c15:sqref>
                        </c15:formulaRef>
                      </c:ext>
                    </c:extLst>
                    <c:strCache>
                      <c:ptCount val="3"/>
                      <c:pt idx="0">
                        <c:v>2018</c:v>
                      </c:pt>
                      <c:pt idx="1">
                        <c:v>2019</c:v>
                      </c:pt>
                      <c:pt idx="2">
                        <c:v>2020</c:v>
                      </c:pt>
                    </c:strCache>
                  </c:strRef>
                </c:cat>
                <c:val>
                  <c:numRef>
                    <c:extLst>
                      <c:ext xmlns:c15="http://schemas.microsoft.com/office/drawing/2012/chart" uri="{02D57815-91ED-43cb-92C2-25804820EDAC}">
                        <c15:fullRef>
                          <c15:sqref>'1. П МО'!$C$21:$G$21</c15:sqref>
                        </c15:fullRef>
                        <c15:formulaRef>
                          <c15:sqref>'1. П МО'!$D$21:$F$21</c15:sqref>
                        </c15:formulaRef>
                      </c:ext>
                    </c:extLst>
                    <c:numCache>
                      <c:formatCode>#\ ##0.00\ _₽</c:formatCode>
                      <c:ptCount val="3"/>
                      <c:pt idx="0">
                        <c:v>36</c:v>
                      </c:pt>
                      <c:pt idx="1">
                        <c:v>36</c:v>
                      </c:pt>
                      <c:pt idx="2">
                        <c:v>38</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CB25-4384-959A-B2E5819EF8BC}"/>
                  </c:ext>
                </c:extLst>
              </c15:ser>
            </c15:filteredLineSeries>
            <c15:filteredLineSeries>
              <c15:ser>
                <c:idx val="7"/>
                <c:order val="7"/>
                <c:tx>
                  <c:strRef>
                    <c:extLst xmlns:c16r2="http://schemas.microsoft.com/office/drawing/2015/06/chart" xmlns:c15="http://schemas.microsoft.com/office/drawing/2012/chart">
                      <c:ext xmlns:c15="http://schemas.microsoft.com/office/drawing/2012/chart" uri="{02D57815-91ED-43cb-92C2-25804820EDAC}">
                        <c15:formulaRef>
                          <c15:sqref>'1. П МО'!$B$22</c15:sqref>
                        </c15:formulaRef>
                      </c:ext>
                    </c:extLst>
                    <c:strCache>
                      <c:ptCount val="1"/>
                      <c:pt idx="0">
                        <c:v>Количество КДУ (юридических лиц) для МО</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extLst>
                      <c:ext xmlns:c15="http://schemas.microsoft.com/office/drawing/2012/chart" uri="{02D57815-91ED-43cb-92C2-25804820EDAC}">
                        <c15:fullRef>
                          <c15:sqref>'1. П МО'!$C$14:$G$14</c15:sqref>
                        </c15:fullRef>
                        <c15:formulaRef>
                          <c15:sqref>'1. П МО'!$D$14:$F$14</c15:sqref>
                        </c15:formulaRef>
                      </c:ext>
                    </c:extLst>
                    <c:strCache>
                      <c:ptCount val="3"/>
                      <c:pt idx="0">
                        <c:v>2018</c:v>
                      </c:pt>
                      <c:pt idx="1">
                        <c:v>2019</c:v>
                      </c:pt>
                      <c:pt idx="2">
                        <c:v>2020</c:v>
                      </c:pt>
                    </c:strCache>
                  </c:strRef>
                </c:cat>
                <c:val>
                  <c:numRef>
                    <c:extLst>
                      <c:ext xmlns:c15="http://schemas.microsoft.com/office/drawing/2012/chart" uri="{02D57815-91ED-43cb-92C2-25804820EDAC}">
                        <c15:fullRef>
                          <c15:sqref>'1. П МО'!$C$22:$G$22</c15:sqref>
                        </c15:fullRef>
                        <c15:formulaRef>
                          <c15:sqref>'1. П МО'!$D$22:$F$22</c15:sqref>
                        </c15:formulaRef>
                      </c:ext>
                    </c:extLst>
                    <c:numCache>
                      <c:formatCode>General</c:formatCode>
                      <c:ptCount val="3"/>
                      <c:pt idx="0">
                        <c:v>1</c:v>
                      </c:pt>
                      <c:pt idx="1">
                        <c:v>1</c:v>
                      </c:pt>
                      <c:pt idx="2">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CB25-4384-959A-B2E5819EF8BC}"/>
                  </c:ext>
                </c:extLst>
              </c15:ser>
            </c15:filteredLineSeries>
            <c15:filteredLineSeries>
              <c15:ser>
                <c:idx val="8"/>
                <c:order val="8"/>
                <c:tx>
                  <c:strRef>
                    <c:extLst xmlns:c16r2="http://schemas.microsoft.com/office/drawing/2015/06/chart" xmlns:c15="http://schemas.microsoft.com/office/drawing/2012/chart">
                      <c:ext xmlns:c15="http://schemas.microsoft.com/office/drawing/2012/chart" uri="{02D57815-91ED-43cb-92C2-25804820EDAC}">
                        <c15:formulaRef>
                          <c15:sqref>'1. П МО'!$B$23</c15:sqref>
                        </c15:formulaRef>
                      </c:ext>
                    </c:extLst>
                    <c:strCache>
                      <c:ptCount val="1"/>
                      <c:pt idx="0">
                        <c:v>Количество филиалов/отделов/структурных подразделений КДУ для МО</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extLst>
                      <c:ext xmlns:c15="http://schemas.microsoft.com/office/drawing/2012/chart" uri="{02D57815-91ED-43cb-92C2-25804820EDAC}">
                        <c15:fullRef>
                          <c15:sqref>'1. П МО'!$C$14:$G$14</c15:sqref>
                        </c15:fullRef>
                        <c15:formulaRef>
                          <c15:sqref>'1. П МО'!$D$14:$F$14</c15:sqref>
                        </c15:formulaRef>
                      </c:ext>
                    </c:extLst>
                    <c:strCache>
                      <c:ptCount val="3"/>
                      <c:pt idx="0">
                        <c:v>2018</c:v>
                      </c:pt>
                      <c:pt idx="1">
                        <c:v>2019</c:v>
                      </c:pt>
                      <c:pt idx="2">
                        <c:v>2020</c:v>
                      </c:pt>
                    </c:strCache>
                  </c:strRef>
                </c:cat>
                <c:val>
                  <c:numRef>
                    <c:extLst>
                      <c:ext xmlns:c15="http://schemas.microsoft.com/office/drawing/2012/chart" uri="{02D57815-91ED-43cb-92C2-25804820EDAC}">
                        <c15:fullRef>
                          <c15:sqref>'1. П МО'!$C$23:$G$23</c15:sqref>
                        </c15:fullRef>
                        <c15:formulaRef>
                          <c15:sqref>'1. П МО'!$D$23:$F$23</c15:sqref>
                        </c15:formulaRef>
                      </c:ext>
                    </c:extLst>
                    <c:numCache>
                      <c:formatCode>General</c:formatCode>
                      <c:ptCount val="3"/>
                      <c:pt idx="0">
                        <c:v>3</c:v>
                      </c:pt>
                      <c:pt idx="1">
                        <c:v>3</c:v>
                      </c:pt>
                      <c:pt idx="2">
                        <c:v>3</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8-CB25-4384-959A-B2E5819EF8BC}"/>
                  </c:ext>
                </c:extLst>
              </c15:ser>
            </c15:filteredLineSeries>
          </c:ext>
        </c:extLst>
      </c:lineChart>
      <c:catAx>
        <c:axId val="203699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Times New Roman" panose="02020603050405020304" pitchFamily="18" charset="0"/>
                <a:ea typeface="+mn-ea"/>
                <a:cs typeface="Times New Roman" panose="02020603050405020304" pitchFamily="18" charset="0"/>
              </a:defRPr>
            </a:pPr>
            <a:endParaRPr lang="ru-RU"/>
          </a:p>
        </c:txPr>
        <c:crossAx val="203698056"/>
        <c:crosses val="autoZero"/>
        <c:auto val="1"/>
        <c:lblAlgn val="ctr"/>
        <c:lblOffset val="100"/>
        <c:noMultiLvlLbl val="0"/>
      </c:catAx>
      <c:valAx>
        <c:axId val="2036980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95000"/>
                    <a:lumOff val="5000"/>
                  </a:schemeClr>
                </a:solidFill>
                <a:latin typeface="Times New Roman" panose="02020603050405020304" pitchFamily="18" charset="0"/>
                <a:ea typeface="+mn-ea"/>
                <a:cs typeface="Times New Roman" panose="02020603050405020304" pitchFamily="18" charset="0"/>
              </a:defRPr>
            </a:pPr>
            <a:endParaRPr lang="ru-RU"/>
          </a:p>
        </c:txPr>
        <c:crossAx val="2036996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100" b="0" i="0" u="none" strike="noStrike" kern="1200" baseline="0">
                <a:solidFill>
                  <a:schemeClr val="tx1">
                    <a:lumMod val="95000"/>
                    <a:lumOff val="5000"/>
                  </a:schemeClr>
                </a:solidFill>
                <a:latin typeface="Times New Roman" panose="02020603050405020304" pitchFamily="18" charset="0"/>
                <a:ea typeface="+mn-ea"/>
                <a:cs typeface="Times New Roman" panose="02020603050405020304" pitchFamily="18" charset="0"/>
              </a:defRPr>
            </a:pPr>
            <a:endParaRPr lang="ru-RU"/>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95000"/>
              <a:lumOff val="5000"/>
            </a:schemeClr>
          </a:solidFill>
          <a:latin typeface="Times New Roman" panose="02020603050405020304" pitchFamily="18" charset="0"/>
          <a:cs typeface="Times New Roman" panose="02020603050405020304" pitchFamily="18"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95000"/>
                    <a:lumOff val="5000"/>
                  </a:schemeClr>
                </a:solidFill>
                <a:latin typeface="Times New Roman" panose="02020603050405020304" pitchFamily="18" charset="0"/>
                <a:ea typeface="+mn-ea"/>
                <a:cs typeface="Times New Roman" panose="02020603050405020304" pitchFamily="18" charset="0"/>
              </a:defRPr>
            </a:pPr>
            <a:r>
              <a:rPr lang="ru-RU"/>
              <a:t>Динамика штатной численности персонала культурно-досуговых учреждений МО</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95000"/>
                  <a:lumOff val="5000"/>
                </a:schemeClr>
              </a:solidFill>
              <a:latin typeface="Times New Roman" panose="02020603050405020304" pitchFamily="18" charset="0"/>
              <a:ea typeface="+mn-ea"/>
              <a:cs typeface="Times New Roman" panose="02020603050405020304" pitchFamily="18" charset="0"/>
            </a:defRPr>
          </a:pPr>
          <a:endParaRPr lang="ru-RU"/>
        </a:p>
      </c:txPr>
    </c:title>
    <c:autoTitleDeleted val="0"/>
    <c:plotArea>
      <c:layout/>
      <c:lineChart>
        <c:grouping val="standard"/>
        <c:varyColors val="0"/>
        <c:ser>
          <c:idx val="3"/>
          <c:order val="3"/>
          <c:tx>
            <c:strRef>
              <c:f>'1. П МО'!$B$18</c:f>
              <c:strCache>
                <c:ptCount val="1"/>
                <c:pt idx="0">
                  <c:v>Количество штатных единиц (ед. согласно штатному расписанию)</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anchor="ctr" anchorCtr="1"/>
              <a:lstStyle/>
              <a:p>
                <a:pPr>
                  <a:defRPr sz="1200" b="0" i="0" u="none" strike="noStrike" kern="1200" baseline="0">
                    <a:solidFill>
                      <a:schemeClr val="tx1">
                        <a:lumMod val="95000"/>
                        <a:lumOff val="5000"/>
                      </a:schemeClr>
                    </a:solidFill>
                    <a:latin typeface="Times New Roman" panose="02020603050405020304" pitchFamily="18" charset="0"/>
                    <a:ea typeface="+mn-ea"/>
                    <a:cs typeface="Times New Roman" panose="02020603050405020304" pitchFamily="18" charset="0"/>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 П МО'!$C$14:$G$14</c15:sqref>
                  </c15:fullRef>
                </c:ext>
              </c:extLst>
              <c:f>'1. П МО'!$C$14:$F$14</c:f>
              <c:strCache>
                <c:ptCount val="4"/>
                <c:pt idx="1">
                  <c:v>2018</c:v>
                </c:pt>
                <c:pt idx="2">
                  <c:v>2019</c:v>
                </c:pt>
                <c:pt idx="3">
                  <c:v>2020</c:v>
                </c:pt>
              </c:strCache>
            </c:strRef>
          </c:cat>
          <c:val>
            <c:numRef>
              <c:extLst>
                <c:ext xmlns:c15="http://schemas.microsoft.com/office/drawing/2012/chart" uri="{02D57815-91ED-43cb-92C2-25804820EDAC}">
                  <c15:fullRef>
                    <c15:sqref>'1. П МО'!$C$18:$G$18</c15:sqref>
                  </c15:fullRef>
                </c:ext>
              </c:extLst>
              <c:f>'1. П МО'!$C$18:$F$18</c:f>
              <c:numCache>
                <c:formatCode>0.00</c:formatCode>
                <c:ptCount val="4"/>
                <c:pt idx="1">
                  <c:v>23.75</c:v>
                </c:pt>
                <c:pt idx="2">
                  <c:v>23.75</c:v>
                </c:pt>
                <c:pt idx="3">
                  <c:v>21.5</c:v>
                </c:pt>
              </c:numCache>
            </c:numRef>
          </c:val>
          <c:smooth val="0"/>
          <c:extLst xmlns:c16r2="http://schemas.microsoft.com/office/drawing/2015/06/chart">
            <c:ext xmlns:c16="http://schemas.microsoft.com/office/drawing/2014/chart" uri="{C3380CC4-5D6E-409C-BE32-E72D297353CC}">
              <c16:uniqueId val="{00000000-2FE9-404E-B5DB-0BF58CD37F5B}"/>
            </c:ext>
          </c:extLst>
        </c:ser>
        <c:ser>
          <c:idx val="4"/>
          <c:order val="4"/>
          <c:tx>
            <c:strRef>
              <c:f>'1. П МО'!$B$19</c:f>
              <c:strCache>
                <c:ptCount val="1"/>
                <c:pt idx="0">
                  <c:v>Количество укомплектованных штатных единиц (ед.)</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anchor="ctr" anchorCtr="1"/>
              <a:lstStyle/>
              <a:p>
                <a:pPr>
                  <a:defRPr sz="1200" b="0" i="0" u="none" strike="noStrike" kern="1200" baseline="0">
                    <a:solidFill>
                      <a:schemeClr val="tx1">
                        <a:lumMod val="95000"/>
                        <a:lumOff val="5000"/>
                      </a:schemeClr>
                    </a:solidFill>
                    <a:latin typeface="Times New Roman" panose="02020603050405020304" pitchFamily="18" charset="0"/>
                    <a:ea typeface="+mn-ea"/>
                    <a:cs typeface="Times New Roman" panose="02020603050405020304" pitchFamily="18" charset="0"/>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 П МО'!$C$14:$G$14</c15:sqref>
                  </c15:fullRef>
                </c:ext>
              </c:extLst>
              <c:f>'1. П МО'!$C$14:$F$14</c:f>
              <c:strCache>
                <c:ptCount val="4"/>
                <c:pt idx="1">
                  <c:v>2018</c:v>
                </c:pt>
                <c:pt idx="2">
                  <c:v>2019</c:v>
                </c:pt>
                <c:pt idx="3">
                  <c:v>2020</c:v>
                </c:pt>
              </c:strCache>
            </c:strRef>
          </c:cat>
          <c:val>
            <c:numRef>
              <c:extLst>
                <c:ext xmlns:c15="http://schemas.microsoft.com/office/drawing/2012/chart" uri="{02D57815-91ED-43cb-92C2-25804820EDAC}">
                  <c15:fullRef>
                    <c15:sqref>'1. П МО'!$C$19:$G$19</c15:sqref>
                  </c15:fullRef>
                </c:ext>
              </c:extLst>
              <c:f>'1. П МО'!$C$19:$F$19</c:f>
              <c:numCache>
                <c:formatCode>0.00</c:formatCode>
                <c:ptCount val="4"/>
                <c:pt idx="1">
                  <c:v>22</c:v>
                </c:pt>
                <c:pt idx="2">
                  <c:v>22</c:v>
                </c:pt>
                <c:pt idx="3">
                  <c:v>18.5</c:v>
                </c:pt>
              </c:numCache>
            </c:numRef>
          </c:val>
          <c:smooth val="0"/>
          <c:extLst xmlns:c16r2="http://schemas.microsoft.com/office/drawing/2015/06/chart">
            <c:ext xmlns:c16="http://schemas.microsoft.com/office/drawing/2014/chart" uri="{C3380CC4-5D6E-409C-BE32-E72D297353CC}">
              <c16:uniqueId val="{00000001-2FE9-404E-B5DB-0BF58CD37F5B}"/>
            </c:ext>
          </c:extLst>
        </c:ser>
        <c:ser>
          <c:idx val="5"/>
          <c:order val="5"/>
          <c:tx>
            <c:strRef>
              <c:f>'1. П МО'!$B$20</c:f>
              <c:strCache>
                <c:ptCount val="1"/>
                <c:pt idx="0">
                  <c:v>Численность работников, всего чел.</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dLbls>
            <c:spPr>
              <a:noFill/>
              <a:ln>
                <a:noFill/>
              </a:ln>
              <a:effectLst/>
            </c:spPr>
            <c:txPr>
              <a:bodyPr rot="0" spcFirstLastPara="1" vertOverflow="ellipsis" vert="horz" wrap="square" anchor="ctr" anchorCtr="1"/>
              <a:lstStyle/>
              <a:p>
                <a:pPr>
                  <a:defRPr sz="1200" b="0" i="0" u="none" strike="noStrike" kern="1200" baseline="0">
                    <a:solidFill>
                      <a:schemeClr val="tx1">
                        <a:lumMod val="95000"/>
                        <a:lumOff val="5000"/>
                      </a:schemeClr>
                    </a:solidFill>
                    <a:latin typeface="Times New Roman" panose="02020603050405020304" pitchFamily="18" charset="0"/>
                    <a:ea typeface="+mn-ea"/>
                    <a:cs typeface="Times New Roman" panose="02020603050405020304" pitchFamily="18" charset="0"/>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 П МО'!$C$14:$G$14</c15:sqref>
                  </c15:fullRef>
                </c:ext>
              </c:extLst>
              <c:f>'1. П МО'!$C$14:$F$14</c:f>
              <c:strCache>
                <c:ptCount val="4"/>
                <c:pt idx="1">
                  <c:v>2018</c:v>
                </c:pt>
                <c:pt idx="2">
                  <c:v>2019</c:v>
                </c:pt>
                <c:pt idx="3">
                  <c:v>2020</c:v>
                </c:pt>
              </c:strCache>
            </c:strRef>
          </c:cat>
          <c:val>
            <c:numRef>
              <c:extLst>
                <c:ext xmlns:c15="http://schemas.microsoft.com/office/drawing/2012/chart" uri="{02D57815-91ED-43cb-92C2-25804820EDAC}">
                  <c15:fullRef>
                    <c15:sqref>'1. П МО'!$C$20:$G$20</c15:sqref>
                  </c15:fullRef>
                </c:ext>
              </c:extLst>
              <c:f>'1. П МО'!$C$20:$F$20</c:f>
              <c:numCache>
                <c:formatCode>0</c:formatCode>
                <c:ptCount val="4"/>
                <c:pt idx="1">
                  <c:v>31</c:v>
                </c:pt>
                <c:pt idx="2">
                  <c:v>31</c:v>
                </c:pt>
                <c:pt idx="3">
                  <c:v>32</c:v>
                </c:pt>
              </c:numCache>
            </c:numRef>
          </c:val>
          <c:smooth val="0"/>
          <c:extLst xmlns:c16r2="http://schemas.microsoft.com/office/drawing/2015/06/chart">
            <c:ext xmlns:c16="http://schemas.microsoft.com/office/drawing/2014/chart" uri="{C3380CC4-5D6E-409C-BE32-E72D297353CC}">
              <c16:uniqueId val="{00000002-2FE9-404E-B5DB-0BF58CD37F5B}"/>
            </c:ext>
          </c:extLst>
        </c:ser>
        <c:dLbls>
          <c:showLegendKey val="0"/>
          <c:showVal val="1"/>
          <c:showCatName val="0"/>
          <c:showSerName val="0"/>
          <c:showPercent val="0"/>
          <c:showBubbleSize val="0"/>
        </c:dLbls>
        <c:marker val="1"/>
        <c:smooth val="0"/>
        <c:axId val="203694920"/>
        <c:axId val="163727712"/>
        <c:extLst xmlns:c16r2="http://schemas.microsoft.com/office/drawing/2015/06/chart">
          <c:ext xmlns:c15="http://schemas.microsoft.com/office/drawing/2012/chart" uri="{02D57815-91ED-43cb-92C2-25804820EDAC}">
            <c15:filteredLineSeries>
              <c15:ser>
                <c:idx val="0"/>
                <c:order val="0"/>
                <c:tx>
                  <c:strRef>
                    <c:extLst xmlns:c16r2="http://schemas.microsoft.com/office/drawing/2015/06/chart">
                      <c:ext uri="{02D57815-91ED-43cb-92C2-25804820EDAC}">
                        <c15:formulaRef>
                          <c15:sqref>'1. П МО'!$B$15</c15:sqref>
                        </c15:formulaRef>
                      </c:ext>
                    </c:extLst>
                    <c:strCache>
                      <c:ptCount val="1"/>
                      <c:pt idx="0">
                        <c:v>Численность населения в муниципальном образовании (в тыс. чел.)</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95000"/>
                              <a:lumOff val="5000"/>
                            </a:schemeClr>
                          </a:solidFill>
                          <a:latin typeface="Times New Roman" panose="02020603050405020304" pitchFamily="18" charset="0"/>
                          <a:ea typeface="+mn-ea"/>
                          <a:cs typeface="Times New Roman" panose="02020603050405020304" pitchFamily="18" charset="0"/>
                        </a:defRPr>
                      </a:pPr>
                      <a:endParaRPr lang="ru-RU"/>
                    </a:p>
                  </c:txPr>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'1. П МО'!$C$14:$G$14</c15:sqref>
                        </c15:fullRef>
                        <c15:formulaRef>
                          <c15:sqref>'1. П МО'!$C$14:$F$14</c15:sqref>
                        </c15:formulaRef>
                      </c:ext>
                    </c:extLst>
                    <c:strCache>
                      <c:ptCount val="4"/>
                      <c:pt idx="1">
                        <c:v>2018</c:v>
                      </c:pt>
                      <c:pt idx="2">
                        <c:v>2019</c:v>
                      </c:pt>
                      <c:pt idx="3">
                        <c:v>2020</c:v>
                      </c:pt>
                    </c:strCache>
                  </c:strRef>
                </c:cat>
                <c:val>
                  <c:numRef>
                    <c:extLst>
                      <c:ext uri="{02D57815-91ED-43cb-92C2-25804820EDAC}">
                        <c15:fullRef>
                          <c15:sqref>'1. П МО'!$C$15:$G$15</c15:sqref>
                        </c15:fullRef>
                        <c15:formulaRef>
                          <c15:sqref>'1. П МО'!$C$15:$F$15</c15:sqref>
                        </c15:formulaRef>
                      </c:ext>
                    </c:extLst>
                    <c:numCache>
                      <c:formatCode>0.00</c:formatCode>
                      <c:ptCount val="4"/>
                      <c:pt idx="1">
                        <c:v>10</c:v>
                      </c:pt>
                      <c:pt idx="2">
                        <c:v>10</c:v>
                      </c:pt>
                      <c:pt idx="3">
                        <c:v>10</c:v>
                      </c:pt>
                    </c:numCache>
                  </c:numRef>
                </c:val>
                <c:smooth val="0"/>
                <c:extLst xmlns:c16r2="http://schemas.microsoft.com/office/drawing/2015/06/chart">
                  <c:ext xmlns:c16="http://schemas.microsoft.com/office/drawing/2014/chart" uri="{C3380CC4-5D6E-409C-BE32-E72D297353CC}">
                    <c16:uniqueId val="{00000003-2FE9-404E-B5DB-0BF58CD37F5B}"/>
                  </c:ext>
                </c:extLst>
              </c15:ser>
            </c15:filteredLineSeries>
            <c15:filteredLineSeries>
              <c15:ser>
                <c:idx val="1"/>
                <c:order val="1"/>
                <c:tx>
                  <c:strRef>
                    <c:extLst xmlns:c16r2="http://schemas.microsoft.com/office/drawing/2015/06/chart" xmlns:c15="http://schemas.microsoft.com/office/drawing/2012/chart">
                      <c:ext xmlns:c15="http://schemas.microsoft.com/office/drawing/2012/chart" uri="{02D57815-91ED-43cb-92C2-25804820EDAC}">
                        <c15:formulaRef>
                          <c15:sqref>'1. П МО'!$B$16</c15:sqref>
                        </c15:formulaRef>
                      </c:ext>
                    </c:extLst>
                    <c:strCache>
                      <c:ptCount val="1"/>
                      <c:pt idx="0">
                        <c:v>Общее количество посещений культурно-массовых мероприятий (в тыс.)</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95000"/>
                              <a:lumOff val="5000"/>
                            </a:schemeClr>
                          </a:solidFill>
                          <a:latin typeface="Times New Roman" panose="02020603050405020304" pitchFamily="18" charset="0"/>
                          <a:ea typeface="+mn-ea"/>
                          <a:cs typeface="Times New Roman" panose="02020603050405020304" pitchFamily="18" charset="0"/>
                        </a:defRPr>
                      </a:pPr>
                      <a:endParaRPr lang="ru-RU"/>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 П МО'!$C$14:$G$14</c15:sqref>
                        </c15:fullRef>
                        <c15:formulaRef>
                          <c15:sqref>'1. П МО'!$C$14:$F$14</c15:sqref>
                        </c15:formulaRef>
                      </c:ext>
                    </c:extLst>
                    <c:strCache>
                      <c:ptCount val="4"/>
                      <c:pt idx="1">
                        <c:v>2018</c:v>
                      </c:pt>
                      <c:pt idx="2">
                        <c:v>2019</c:v>
                      </c:pt>
                      <c:pt idx="3">
                        <c:v>2020</c:v>
                      </c:pt>
                    </c:strCache>
                  </c:strRef>
                </c:cat>
                <c:val>
                  <c:numRef>
                    <c:extLst>
                      <c:ext xmlns:c15="http://schemas.microsoft.com/office/drawing/2012/chart" uri="{02D57815-91ED-43cb-92C2-25804820EDAC}">
                        <c15:fullRef>
                          <c15:sqref>'1. П МО'!$C$16:$G$16</c15:sqref>
                        </c15:fullRef>
                        <c15:formulaRef>
                          <c15:sqref>'1. П МО'!$C$16:$F$16</c15:sqref>
                        </c15:formulaRef>
                      </c:ext>
                    </c:extLst>
                    <c:numCache>
                      <c:formatCode>0.00</c:formatCode>
                      <c:ptCount val="4"/>
                      <c:pt idx="1">
                        <c:v>75</c:v>
                      </c:pt>
                      <c:pt idx="2">
                        <c:v>76</c:v>
                      </c:pt>
                      <c:pt idx="3">
                        <c:v>45</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2FE9-404E-B5DB-0BF58CD37F5B}"/>
                  </c:ext>
                </c:extLst>
              </c15:ser>
            </c15:filteredLineSeries>
            <c15:filteredLineSeries>
              <c15:ser>
                <c:idx val="2"/>
                <c:order val="2"/>
                <c:tx>
                  <c:strRef>
                    <c:extLst xmlns:c16r2="http://schemas.microsoft.com/office/drawing/2015/06/chart" xmlns:c15="http://schemas.microsoft.com/office/drawing/2012/chart">
                      <c:ext xmlns:c15="http://schemas.microsoft.com/office/drawing/2012/chart" uri="{02D57815-91ED-43cb-92C2-25804820EDAC}">
                        <c15:formulaRef>
                          <c15:sqref>'1. П МО'!$B$17</c15:sqref>
                        </c15:formulaRef>
                      </c:ext>
                    </c:extLst>
                    <c:strCache>
                      <c:ptCount val="1"/>
                      <c:pt idx="0">
                        <c:v>Общее количество участников клубных формирований (чел.)</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95000"/>
                              <a:lumOff val="5000"/>
                            </a:schemeClr>
                          </a:solidFill>
                          <a:latin typeface="Times New Roman" panose="02020603050405020304" pitchFamily="18" charset="0"/>
                          <a:ea typeface="+mn-ea"/>
                          <a:cs typeface="Times New Roman" panose="02020603050405020304" pitchFamily="18" charset="0"/>
                        </a:defRPr>
                      </a:pPr>
                      <a:endParaRPr lang="ru-RU"/>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 П МО'!$C$14:$G$14</c15:sqref>
                        </c15:fullRef>
                        <c15:formulaRef>
                          <c15:sqref>'1. П МО'!$C$14:$F$14</c15:sqref>
                        </c15:formulaRef>
                      </c:ext>
                    </c:extLst>
                    <c:strCache>
                      <c:ptCount val="4"/>
                      <c:pt idx="1">
                        <c:v>2018</c:v>
                      </c:pt>
                      <c:pt idx="2">
                        <c:v>2019</c:v>
                      </c:pt>
                      <c:pt idx="3">
                        <c:v>2020</c:v>
                      </c:pt>
                    </c:strCache>
                  </c:strRef>
                </c:cat>
                <c:val>
                  <c:numRef>
                    <c:extLst>
                      <c:ext xmlns:c15="http://schemas.microsoft.com/office/drawing/2012/chart" uri="{02D57815-91ED-43cb-92C2-25804820EDAC}">
                        <c15:fullRef>
                          <c15:sqref>'1. П МО'!$C$17:$G$17</c15:sqref>
                        </c15:fullRef>
                        <c15:formulaRef>
                          <c15:sqref>'1. П МО'!$C$17:$F$17</c15:sqref>
                        </c15:formulaRef>
                      </c:ext>
                    </c:extLst>
                    <c:numCache>
                      <c:formatCode>General</c:formatCode>
                      <c:ptCount val="4"/>
                      <c:pt idx="1">
                        <c:v>1334</c:v>
                      </c:pt>
                      <c:pt idx="2">
                        <c:v>1367</c:v>
                      </c:pt>
                      <c:pt idx="3">
                        <c:v>1114</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2FE9-404E-B5DB-0BF58CD37F5B}"/>
                  </c:ext>
                </c:extLst>
              </c15:ser>
            </c15:filteredLineSeries>
            <c15:filteredLineSeries>
              <c15:ser>
                <c:idx val="6"/>
                <c:order val="6"/>
                <c:tx>
                  <c:strRef>
                    <c:extLst xmlns:c16r2="http://schemas.microsoft.com/office/drawing/2015/06/chart" xmlns:c15="http://schemas.microsoft.com/office/drawing/2012/chart">
                      <c:ext xmlns:c15="http://schemas.microsoft.com/office/drawing/2012/chart" uri="{02D57815-91ED-43cb-92C2-25804820EDAC}">
                        <c15:formulaRef>
                          <c15:sqref>'1. П МО'!$B$21</c15:sqref>
                        </c15:formulaRef>
                      </c:ext>
                    </c:extLst>
                    <c:strCache>
                      <c:ptCount val="1"/>
                      <c:pt idx="0">
                        <c:v>Средняя заработная плата всех штатных работников КДУ (в тыс.)</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95000"/>
                              <a:lumOff val="5000"/>
                            </a:schemeClr>
                          </a:solidFill>
                          <a:latin typeface="Times New Roman" panose="02020603050405020304" pitchFamily="18" charset="0"/>
                          <a:ea typeface="+mn-ea"/>
                          <a:cs typeface="Times New Roman" panose="02020603050405020304" pitchFamily="18" charset="0"/>
                        </a:defRPr>
                      </a:pPr>
                      <a:endParaRPr lang="ru-RU"/>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 П МО'!$C$14:$G$14</c15:sqref>
                        </c15:fullRef>
                        <c15:formulaRef>
                          <c15:sqref>'1. П МО'!$C$14:$F$14</c15:sqref>
                        </c15:formulaRef>
                      </c:ext>
                    </c:extLst>
                    <c:strCache>
                      <c:ptCount val="4"/>
                      <c:pt idx="1">
                        <c:v>2018</c:v>
                      </c:pt>
                      <c:pt idx="2">
                        <c:v>2019</c:v>
                      </c:pt>
                      <c:pt idx="3">
                        <c:v>2020</c:v>
                      </c:pt>
                    </c:strCache>
                  </c:strRef>
                </c:cat>
                <c:val>
                  <c:numRef>
                    <c:extLst>
                      <c:ext xmlns:c15="http://schemas.microsoft.com/office/drawing/2012/chart" uri="{02D57815-91ED-43cb-92C2-25804820EDAC}">
                        <c15:fullRef>
                          <c15:sqref>'1. П МО'!$C$21:$G$21</c15:sqref>
                        </c15:fullRef>
                        <c15:formulaRef>
                          <c15:sqref>'1. П МО'!$C$21:$F$21</c15:sqref>
                        </c15:formulaRef>
                      </c:ext>
                    </c:extLst>
                    <c:numCache>
                      <c:formatCode>#\ ##0.00\ _₽</c:formatCode>
                      <c:ptCount val="4"/>
                      <c:pt idx="1">
                        <c:v>36</c:v>
                      </c:pt>
                      <c:pt idx="2">
                        <c:v>36</c:v>
                      </c:pt>
                      <c:pt idx="3">
                        <c:v>38</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2FE9-404E-B5DB-0BF58CD37F5B}"/>
                  </c:ext>
                </c:extLst>
              </c15:ser>
            </c15:filteredLineSeries>
            <c15:filteredLineSeries>
              <c15:ser>
                <c:idx val="7"/>
                <c:order val="7"/>
                <c:tx>
                  <c:strRef>
                    <c:extLst xmlns:c16r2="http://schemas.microsoft.com/office/drawing/2015/06/chart" xmlns:c15="http://schemas.microsoft.com/office/drawing/2012/chart">
                      <c:ext xmlns:c15="http://schemas.microsoft.com/office/drawing/2012/chart" uri="{02D57815-91ED-43cb-92C2-25804820EDAC}">
                        <c15:formulaRef>
                          <c15:sqref>'1. П МО'!$B$22</c15:sqref>
                        </c15:formulaRef>
                      </c:ext>
                    </c:extLst>
                    <c:strCache>
                      <c:ptCount val="1"/>
                      <c:pt idx="0">
                        <c:v>Количество КДУ (юридических лиц) для МО</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95000"/>
                              <a:lumOff val="5000"/>
                            </a:schemeClr>
                          </a:solidFill>
                          <a:latin typeface="Times New Roman" panose="02020603050405020304" pitchFamily="18" charset="0"/>
                          <a:ea typeface="+mn-ea"/>
                          <a:cs typeface="Times New Roman" panose="02020603050405020304" pitchFamily="18" charset="0"/>
                        </a:defRPr>
                      </a:pPr>
                      <a:endParaRPr lang="ru-RU"/>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 П МО'!$C$14:$G$14</c15:sqref>
                        </c15:fullRef>
                        <c15:formulaRef>
                          <c15:sqref>'1. П МО'!$C$14:$F$14</c15:sqref>
                        </c15:formulaRef>
                      </c:ext>
                    </c:extLst>
                    <c:strCache>
                      <c:ptCount val="4"/>
                      <c:pt idx="1">
                        <c:v>2018</c:v>
                      </c:pt>
                      <c:pt idx="2">
                        <c:v>2019</c:v>
                      </c:pt>
                      <c:pt idx="3">
                        <c:v>2020</c:v>
                      </c:pt>
                    </c:strCache>
                  </c:strRef>
                </c:cat>
                <c:val>
                  <c:numRef>
                    <c:extLst>
                      <c:ext xmlns:c15="http://schemas.microsoft.com/office/drawing/2012/chart" uri="{02D57815-91ED-43cb-92C2-25804820EDAC}">
                        <c15:fullRef>
                          <c15:sqref>'1. П МО'!$C$22:$G$22</c15:sqref>
                        </c15:fullRef>
                        <c15:formulaRef>
                          <c15:sqref>'1. П МО'!$C$22:$F$22</c15:sqref>
                        </c15:formulaRef>
                      </c:ext>
                    </c:extLst>
                    <c:numCache>
                      <c:formatCode>General</c:formatCode>
                      <c:ptCount val="4"/>
                      <c:pt idx="1">
                        <c:v>1</c:v>
                      </c:pt>
                      <c:pt idx="2">
                        <c:v>1</c:v>
                      </c:pt>
                      <c:pt idx="3">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2FE9-404E-B5DB-0BF58CD37F5B}"/>
                  </c:ext>
                </c:extLst>
              </c15:ser>
            </c15:filteredLineSeries>
            <c15:filteredLineSeries>
              <c15:ser>
                <c:idx val="8"/>
                <c:order val="8"/>
                <c:tx>
                  <c:strRef>
                    <c:extLst xmlns:c16r2="http://schemas.microsoft.com/office/drawing/2015/06/chart" xmlns:c15="http://schemas.microsoft.com/office/drawing/2012/chart">
                      <c:ext xmlns:c15="http://schemas.microsoft.com/office/drawing/2012/chart" uri="{02D57815-91ED-43cb-92C2-25804820EDAC}">
                        <c15:formulaRef>
                          <c15:sqref>'1. П МО'!$B$23</c15:sqref>
                        </c15:formulaRef>
                      </c:ext>
                    </c:extLst>
                    <c:strCache>
                      <c:ptCount val="1"/>
                      <c:pt idx="0">
                        <c:v>Количество филиалов/отделов/структурных подразделений КДУ для МО</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95000"/>
                              <a:lumOff val="5000"/>
                            </a:schemeClr>
                          </a:solidFill>
                          <a:latin typeface="Times New Roman" panose="02020603050405020304" pitchFamily="18" charset="0"/>
                          <a:ea typeface="+mn-ea"/>
                          <a:cs typeface="Times New Roman" panose="02020603050405020304" pitchFamily="18" charset="0"/>
                        </a:defRPr>
                      </a:pPr>
                      <a:endParaRPr lang="ru-RU"/>
                    </a:p>
                  </c:tx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 П МО'!$C$14:$G$14</c15:sqref>
                        </c15:fullRef>
                        <c15:formulaRef>
                          <c15:sqref>'1. П МО'!$C$14:$F$14</c15:sqref>
                        </c15:formulaRef>
                      </c:ext>
                    </c:extLst>
                    <c:strCache>
                      <c:ptCount val="4"/>
                      <c:pt idx="1">
                        <c:v>2018</c:v>
                      </c:pt>
                      <c:pt idx="2">
                        <c:v>2019</c:v>
                      </c:pt>
                      <c:pt idx="3">
                        <c:v>2020</c:v>
                      </c:pt>
                    </c:strCache>
                  </c:strRef>
                </c:cat>
                <c:val>
                  <c:numRef>
                    <c:extLst>
                      <c:ext xmlns:c15="http://schemas.microsoft.com/office/drawing/2012/chart" uri="{02D57815-91ED-43cb-92C2-25804820EDAC}">
                        <c15:fullRef>
                          <c15:sqref>'1. П МО'!$C$23:$G$23</c15:sqref>
                        </c15:fullRef>
                        <c15:formulaRef>
                          <c15:sqref>'1. П МО'!$C$23:$F$23</c15:sqref>
                        </c15:formulaRef>
                      </c:ext>
                    </c:extLst>
                    <c:numCache>
                      <c:formatCode>General</c:formatCode>
                      <c:ptCount val="4"/>
                      <c:pt idx="1">
                        <c:v>3</c:v>
                      </c:pt>
                      <c:pt idx="2">
                        <c:v>3</c:v>
                      </c:pt>
                      <c:pt idx="3">
                        <c:v>3</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8-2FE9-404E-B5DB-0BF58CD37F5B}"/>
                  </c:ext>
                </c:extLst>
              </c15:ser>
            </c15:filteredLineSeries>
          </c:ext>
        </c:extLst>
      </c:lineChart>
      <c:catAx>
        <c:axId val="203694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95000"/>
                    <a:lumOff val="5000"/>
                  </a:schemeClr>
                </a:solidFill>
                <a:latin typeface="Times New Roman" panose="02020603050405020304" pitchFamily="18" charset="0"/>
                <a:ea typeface="+mn-ea"/>
                <a:cs typeface="Times New Roman" panose="02020603050405020304" pitchFamily="18" charset="0"/>
              </a:defRPr>
            </a:pPr>
            <a:endParaRPr lang="ru-RU"/>
          </a:p>
        </c:txPr>
        <c:crossAx val="163727712"/>
        <c:crosses val="autoZero"/>
        <c:auto val="1"/>
        <c:lblAlgn val="ctr"/>
        <c:lblOffset val="100"/>
        <c:noMultiLvlLbl val="0"/>
      </c:catAx>
      <c:valAx>
        <c:axId val="163727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95000"/>
                    <a:lumOff val="5000"/>
                  </a:schemeClr>
                </a:solidFill>
                <a:latin typeface="Times New Roman" panose="02020603050405020304" pitchFamily="18" charset="0"/>
                <a:ea typeface="+mn-ea"/>
                <a:cs typeface="Times New Roman" panose="02020603050405020304" pitchFamily="18" charset="0"/>
              </a:defRPr>
            </a:pPr>
            <a:endParaRPr lang="ru-RU"/>
          </a:p>
        </c:txPr>
        <c:crossAx val="2036949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95000"/>
                  <a:lumOff val="5000"/>
                </a:schemeClr>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1">
              <a:lumMod val="95000"/>
              <a:lumOff val="5000"/>
            </a:schemeClr>
          </a:solidFill>
          <a:latin typeface="Times New Roman" panose="02020603050405020304" pitchFamily="18" charset="0"/>
          <a:cs typeface="Times New Roman" panose="02020603050405020304" pitchFamily="18"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95000"/>
                    <a:lumOff val="5000"/>
                  </a:schemeClr>
                </a:solidFill>
                <a:latin typeface="Times New Roman" panose="02020603050405020304" pitchFamily="18" charset="0"/>
                <a:ea typeface="+mn-ea"/>
                <a:cs typeface="Times New Roman" panose="02020603050405020304" pitchFamily="18" charset="0"/>
              </a:defRPr>
            </a:pPr>
            <a:r>
              <a:rPr lang="ru-RU"/>
              <a:t>Динамика количества</a:t>
            </a:r>
            <a:r>
              <a:rPr lang="ru-RU" baseline="0"/>
              <a:t> коллективов в течение трех лет</a:t>
            </a:r>
            <a:endParaRPr lang="ru-RU"/>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95000"/>
                  <a:lumOff val="5000"/>
                </a:schemeClr>
              </a:solidFill>
              <a:latin typeface="Times New Roman" panose="02020603050405020304" pitchFamily="18" charset="0"/>
              <a:ea typeface="+mn-ea"/>
              <a:cs typeface="Times New Roman" panose="02020603050405020304" pitchFamily="18" charset="0"/>
            </a:defRPr>
          </a:pPr>
          <a:endParaRPr lang="ru-RU"/>
        </a:p>
      </c:txPr>
    </c:title>
    <c:autoTitleDeleted val="0"/>
    <c:plotArea>
      <c:layout/>
      <c:barChart>
        <c:barDir val="col"/>
        <c:grouping val="clustered"/>
        <c:varyColors val="0"/>
        <c:ser>
          <c:idx val="6"/>
          <c:order val="6"/>
          <c:tx>
            <c:strRef>
              <c:f>'3. КЛУБ_ФОРМ'!$H$10:$H$11</c:f>
              <c:strCache>
                <c:ptCount val="2"/>
                <c:pt idx="0">
                  <c:v>2018</c:v>
                </c:pt>
                <c:pt idx="1">
                  <c:v>Кол-во коллективов</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'3. КЛУБ_ФОРМ'!$A$12:$A$17</c15:sqref>
                  </c15:fullRef>
                </c:ext>
              </c:extLst>
              <c:f>'3. КЛУБ_ФОРМ'!$A$13:$A$16</c:f>
              <c:strCache>
                <c:ptCount val="4"/>
                <c:pt idx="0">
                  <c:v>самодеятельного народного творчества</c:v>
                </c:pt>
                <c:pt idx="1">
                  <c:v>технического творчества</c:v>
                </c:pt>
                <c:pt idx="2">
                  <c:v>спортивные</c:v>
                </c:pt>
                <c:pt idx="3">
                  <c:v>любительские объединения и клубы по интересам</c:v>
                </c:pt>
              </c:strCache>
            </c:strRef>
          </c:cat>
          <c:val>
            <c:numRef>
              <c:extLst>
                <c:ext xmlns:c15="http://schemas.microsoft.com/office/drawing/2012/chart" uri="{02D57815-91ED-43cb-92C2-25804820EDAC}">
                  <c15:fullRef>
                    <c15:sqref>'3. КЛУБ_ФОРМ'!$H$12:$H$17</c15:sqref>
                  </c15:fullRef>
                </c:ext>
              </c:extLst>
              <c:f>'3. КЛУБ_ФОРМ'!$H$13:$H$16</c:f>
              <c:numCache>
                <c:formatCode>0</c:formatCode>
                <c:ptCount val="4"/>
                <c:pt idx="0">
                  <c:v>65</c:v>
                </c:pt>
                <c:pt idx="3">
                  <c:v>26</c:v>
                </c:pt>
              </c:numCache>
            </c:numRef>
          </c:val>
          <c:extLst xmlns:c16r2="http://schemas.microsoft.com/office/drawing/2015/06/chart">
            <c:ext xmlns:c16="http://schemas.microsoft.com/office/drawing/2014/chart" uri="{C3380CC4-5D6E-409C-BE32-E72D297353CC}">
              <c16:uniqueId val="{00000000-3A90-480B-90D9-CD0498E6031A}"/>
            </c:ext>
          </c:extLst>
        </c:ser>
        <c:ser>
          <c:idx val="8"/>
          <c:order val="8"/>
          <c:tx>
            <c:strRef>
              <c:f>'3. КЛУБ_ФОРМ'!$J$10:$J$11</c:f>
              <c:strCache>
                <c:ptCount val="2"/>
                <c:pt idx="0">
                  <c:v>2019</c:v>
                </c:pt>
                <c:pt idx="1">
                  <c:v>Кол-во коллективов</c:v>
                </c:pt>
              </c:strCache>
            </c:strRef>
          </c:tx>
          <c:spPr>
            <a:solidFill>
              <a:schemeClr val="accent3">
                <a:lumMod val="60000"/>
              </a:schemeClr>
            </a:solidFill>
            <a:ln>
              <a:noFill/>
            </a:ln>
            <a:effectLst/>
          </c:spPr>
          <c:invertIfNegative val="0"/>
          <c:cat>
            <c:strRef>
              <c:extLst>
                <c:ext xmlns:c15="http://schemas.microsoft.com/office/drawing/2012/chart" uri="{02D57815-91ED-43cb-92C2-25804820EDAC}">
                  <c15:fullRef>
                    <c15:sqref>'3. КЛУБ_ФОРМ'!$A$12:$A$17</c15:sqref>
                  </c15:fullRef>
                </c:ext>
              </c:extLst>
              <c:f>'3. КЛУБ_ФОРМ'!$A$13:$A$16</c:f>
              <c:strCache>
                <c:ptCount val="4"/>
                <c:pt idx="0">
                  <c:v>самодеятельного народного творчества</c:v>
                </c:pt>
                <c:pt idx="1">
                  <c:v>технического творчества</c:v>
                </c:pt>
                <c:pt idx="2">
                  <c:v>спортивные</c:v>
                </c:pt>
                <c:pt idx="3">
                  <c:v>любительские объединения и клубы по интересам</c:v>
                </c:pt>
              </c:strCache>
            </c:strRef>
          </c:cat>
          <c:val>
            <c:numRef>
              <c:extLst>
                <c:ext xmlns:c15="http://schemas.microsoft.com/office/drawing/2012/chart" uri="{02D57815-91ED-43cb-92C2-25804820EDAC}">
                  <c15:fullRef>
                    <c15:sqref>'3. КЛУБ_ФОРМ'!$J$12:$J$17</c15:sqref>
                  </c15:fullRef>
                </c:ext>
              </c:extLst>
              <c:f>'3. КЛУБ_ФОРМ'!$J$13:$J$16</c:f>
              <c:numCache>
                <c:formatCode>0</c:formatCode>
                <c:ptCount val="4"/>
                <c:pt idx="0">
                  <c:v>67</c:v>
                </c:pt>
                <c:pt idx="3">
                  <c:v>25</c:v>
                </c:pt>
              </c:numCache>
            </c:numRef>
          </c:val>
          <c:extLst xmlns:c16r2="http://schemas.microsoft.com/office/drawing/2015/06/chart">
            <c:ext xmlns:c16="http://schemas.microsoft.com/office/drawing/2014/chart" uri="{C3380CC4-5D6E-409C-BE32-E72D297353CC}">
              <c16:uniqueId val="{00000001-3A90-480B-90D9-CD0498E6031A}"/>
            </c:ext>
          </c:extLst>
        </c:ser>
        <c:ser>
          <c:idx val="10"/>
          <c:order val="10"/>
          <c:tx>
            <c:strRef>
              <c:f>'3. КЛУБ_ФОРМ'!$L$10:$L$11</c:f>
              <c:strCache>
                <c:ptCount val="2"/>
                <c:pt idx="0">
                  <c:v>2020</c:v>
                </c:pt>
                <c:pt idx="1">
                  <c:v>Кол-во коллективов</c:v>
                </c:pt>
              </c:strCache>
            </c:strRef>
          </c:tx>
          <c:spPr>
            <a:solidFill>
              <a:schemeClr val="accent5">
                <a:lumMod val="60000"/>
              </a:schemeClr>
            </a:solidFill>
            <a:ln>
              <a:noFill/>
            </a:ln>
            <a:effectLst/>
          </c:spPr>
          <c:invertIfNegative val="0"/>
          <c:cat>
            <c:strRef>
              <c:extLst>
                <c:ext xmlns:c15="http://schemas.microsoft.com/office/drawing/2012/chart" uri="{02D57815-91ED-43cb-92C2-25804820EDAC}">
                  <c15:fullRef>
                    <c15:sqref>'3. КЛУБ_ФОРМ'!$A$12:$A$17</c15:sqref>
                  </c15:fullRef>
                </c:ext>
              </c:extLst>
              <c:f>'3. КЛУБ_ФОРМ'!$A$13:$A$16</c:f>
              <c:strCache>
                <c:ptCount val="4"/>
                <c:pt idx="0">
                  <c:v>самодеятельного народного творчества</c:v>
                </c:pt>
                <c:pt idx="1">
                  <c:v>технического творчества</c:v>
                </c:pt>
                <c:pt idx="2">
                  <c:v>спортивные</c:v>
                </c:pt>
                <c:pt idx="3">
                  <c:v>любительские объединения и клубы по интересам</c:v>
                </c:pt>
              </c:strCache>
            </c:strRef>
          </c:cat>
          <c:val>
            <c:numRef>
              <c:extLst>
                <c:ext xmlns:c15="http://schemas.microsoft.com/office/drawing/2012/chart" uri="{02D57815-91ED-43cb-92C2-25804820EDAC}">
                  <c15:fullRef>
                    <c15:sqref>'3. КЛУБ_ФОРМ'!$L$12:$L$17</c15:sqref>
                  </c15:fullRef>
                </c:ext>
              </c:extLst>
              <c:f>'3. КЛУБ_ФОРМ'!$L$13:$L$16</c:f>
              <c:numCache>
                <c:formatCode>General</c:formatCode>
                <c:ptCount val="4"/>
                <c:pt idx="0">
                  <c:v>52</c:v>
                </c:pt>
                <c:pt idx="1">
                  <c:v>0</c:v>
                </c:pt>
                <c:pt idx="2">
                  <c:v>0</c:v>
                </c:pt>
                <c:pt idx="3">
                  <c:v>29</c:v>
                </c:pt>
              </c:numCache>
            </c:numRef>
          </c:val>
          <c:extLst xmlns:c16r2="http://schemas.microsoft.com/office/drawing/2015/06/chart">
            <c:ext xmlns:c16="http://schemas.microsoft.com/office/drawing/2014/chart" uri="{C3380CC4-5D6E-409C-BE32-E72D297353CC}">
              <c16:uniqueId val="{00000002-3A90-480B-90D9-CD0498E6031A}"/>
            </c:ext>
          </c:extLst>
        </c:ser>
        <c:dLbls>
          <c:showLegendKey val="0"/>
          <c:showVal val="0"/>
          <c:showCatName val="0"/>
          <c:showSerName val="0"/>
          <c:showPercent val="0"/>
          <c:showBubbleSize val="0"/>
        </c:dLbls>
        <c:gapWidth val="150"/>
        <c:axId val="163724576"/>
        <c:axId val="206122304"/>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'3. КЛУБ_ФОРМ'!$B$10:$B$11</c15:sqref>
                        </c15:formulaRef>
                      </c:ext>
                    </c:extLst>
                    <c:strCache>
                      <c:ptCount val="2"/>
                      <c:pt idx="0">
                        <c:v>Формирования</c:v>
                      </c:pt>
                    </c:strCache>
                  </c:strRef>
                </c:tx>
                <c:spPr>
                  <a:solidFill>
                    <a:schemeClr val="accent1"/>
                  </a:solidFill>
                  <a:ln>
                    <a:noFill/>
                  </a:ln>
                  <a:effectLst/>
                </c:spPr>
                <c:invertIfNegative val="0"/>
                <c:cat>
                  <c:strRef>
                    <c:extLst>
                      <c:ext uri="{02D57815-91ED-43cb-92C2-25804820EDAC}">
                        <c15:fullRef>
                          <c15:sqref>'3. КЛУБ_ФОРМ'!$A$12:$A$17</c15:sqref>
                        </c15:fullRef>
                        <c15:formulaRef>
                          <c15:sqref>'3. КЛУБ_ФОРМ'!$A$13:$A$16</c15:sqref>
                        </c15:formulaRef>
                      </c:ext>
                    </c:extLst>
                    <c:strCache>
                      <c:ptCount val="4"/>
                      <c:pt idx="0">
                        <c:v>самодеятельного народного творчества</c:v>
                      </c:pt>
                      <c:pt idx="1">
                        <c:v>технического творчества</c:v>
                      </c:pt>
                      <c:pt idx="2">
                        <c:v>спортивные</c:v>
                      </c:pt>
                      <c:pt idx="3">
                        <c:v>любительские объединения и клубы по интересам</c:v>
                      </c:pt>
                    </c:strCache>
                  </c:strRef>
                </c:cat>
                <c:val>
                  <c:numRef>
                    <c:extLst>
                      <c:ext uri="{02D57815-91ED-43cb-92C2-25804820EDAC}">
                        <c15:fullRef>
                          <c15:sqref>'3. КЛУБ_ФОРМ'!$B$12:$B$17</c15:sqref>
                        </c15:fullRef>
                        <c15:formulaRef>
                          <c15:sqref>'3. КЛУБ_ФОРМ'!$B$13:$B$16</c15:sqref>
                        </c15:formulaRef>
                      </c:ext>
                    </c:extLst>
                    <c:numCache>
                      <c:formatCode>General</c:formatCode>
                      <c:ptCount val="4"/>
                    </c:numCache>
                  </c:numRef>
                </c:val>
                <c:extLst xmlns:c16r2="http://schemas.microsoft.com/office/drawing/2015/06/chart">
                  <c:ext xmlns:c16="http://schemas.microsoft.com/office/drawing/2014/chart" uri="{C3380CC4-5D6E-409C-BE32-E72D297353CC}">
                    <c16:uniqueId val="{00000003-3A90-480B-90D9-CD0498E6031A}"/>
                  </c:ext>
                </c:extLst>
              </c15:ser>
            </c15:filteredBarSeries>
            <c15:filteredBarSeries>
              <c15:ser>
                <c:idx val="1"/>
                <c:order val="1"/>
                <c:tx>
                  <c:strRef>
                    <c:extLst xmlns:c16r2="http://schemas.microsoft.com/office/drawing/2015/06/chart" xmlns:c15="http://schemas.microsoft.com/office/drawing/2012/chart">
                      <c:ext xmlns:c15="http://schemas.microsoft.com/office/drawing/2012/chart" uri="{02D57815-91ED-43cb-92C2-25804820EDAC}">
                        <c15:formulaRef>
                          <c15:sqref>'3. КЛУБ_ФОРМ'!$C$10:$C$11</c15:sqref>
                        </c15:formulaRef>
                      </c:ext>
                    </c:extLst>
                    <c:strCache>
                      <c:ptCount val="2"/>
                      <c:pt idx="0">
                        <c:v>Формирования</c:v>
                      </c:pt>
                    </c:strCache>
                  </c:strRef>
                </c:tx>
                <c:spPr>
                  <a:solidFill>
                    <a:schemeClr val="accent2"/>
                  </a:solidFill>
                  <a:ln>
                    <a:noFill/>
                  </a:ln>
                  <a:effectLst/>
                </c:spPr>
                <c:invertIfNegative val="0"/>
                <c:cat>
                  <c:strRef>
                    <c:extLst>
                      <c:ext xmlns:c15="http://schemas.microsoft.com/office/drawing/2012/chart" uri="{02D57815-91ED-43cb-92C2-25804820EDAC}">
                        <c15:fullRef>
                          <c15:sqref>'3. КЛУБ_ФОРМ'!$A$12:$A$17</c15:sqref>
                        </c15:fullRef>
                        <c15:formulaRef>
                          <c15:sqref>'3. КЛУБ_ФОРМ'!$A$13:$A$16</c15:sqref>
                        </c15:formulaRef>
                      </c:ext>
                    </c:extLst>
                    <c:strCache>
                      <c:ptCount val="4"/>
                      <c:pt idx="0">
                        <c:v>самодеятельного народного творчества</c:v>
                      </c:pt>
                      <c:pt idx="1">
                        <c:v>технического творчества</c:v>
                      </c:pt>
                      <c:pt idx="2">
                        <c:v>спортивные</c:v>
                      </c:pt>
                      <c:pt idx="3">
                        <c:v>любительские объединения и клубы по интересам</c:v>
                      </c:pt>
                    </c:strCache>
                  </c:strRef>
                </c:cat>
                <c:val>
                  <c:numRef>
                    <c:extLst>
                      <c:ext xmlns:c15="http://schemas.microsoft.com/office/drawing/2012/chart" uri="{02D57815-91ED-43cb-92C2-25804820EDAC}">
                        <c15:fullRef>
                          <c15:sqref>'3. КЛУБ_ФОРМ'!$C$12:$C$17</c15:sqref>
                        </c15:fullRef>
                        <c15:formulaRef>
                          <c15:sqref>'3. КЛУБ_ФОРМ'!$C$13:$C$16</c15:sqref>
                        </c15:formulaRef>
                      </c:ext>
                    </c:extLst>
                    <c:numCache>
                      <c:formatCode>General</c:formatCode>
                      <c:ptCount val="4"/>
                    </c:numCache>
                  </c:numRef>
                </c:val>
                <c:extLst xmlns:c16r2="http://schemas.microsoft.com/office/drawing/2015/06/chart" xmlns:c15="http://schemas.microsoft.com/office/drawing/2012/chart">
                  <c:ext xmlns:c16="http://schemas.microsoft.com/office/drawing/2014/chart" uri="{C3380CC4-5D6E-409C-BE32-E72D297353CC}">
                    <c16:uniqueId val="{00000004-3A90-480B-90D9-CD0498E6031A}"/>
                  </c:ext>
                </c:extLst>
              </c15:ser>
            </c15:filteredBarSeries>
            <c15:filteredBarSeries>
              <c15:ser>
                <c:idx val="2"/>
                <c:order val="2"/>
                <c:tx>
                  <c:strRef>
                    <c:extLst xmlns:c16r2="http://schemas.microsoft.com/office/drawing/2015/06/chart" xmlns:c15="http://schemas.microsoft.com/office/drawing/2012/chart">
                      <c:ext xmlns:c15="http://schemas.microsoft.com/office/drawing/2012/chart" uri="{02D57815-91ED-43cb-92C2-25804820EDAC}">
                        <c15:formulaRef>
                          <c15:sqref>'3. КЛУБ_ФОРМ'!$D$10:$D$11</c15:sqref>
                        </c15:formulaRef>
                      </c:ext>
                    </c:extLst>
                    <c:strCache>
                      <c:ptCount val="2"/>
                      <c:pt idx="0">
                        <c:v>Формирования</c:v>
                      </c:pt>
                    </c:strCache>
                  </c:strRef>
                </c:tx>
                <c:spPr>
                  <a:solidFill>
                    <a:schemeClr val="accent3"/>
                  </a:solidFill>
                  <a:ln>
                    <a:noFill/>
                  </a:ln>
                  <a:effectLst/>
                </c:spPr>
                <c:invertIfNegative val="0"/>
                <c:cat>
                  <c:strRef>
                    <c:extLst>
                      <c:ext xmlns:c15="http://schemas.microsoft.com/office/drawing/2012/chart" uri="{02D57815-91ED-43cb-92C2-25804820EDAC}">
                        <c15:fullRef>
                          <c15:sqref>'3. КЛУБ_ФОРМ'!$A$12:$A$17</c15:sqref>
                        </c15:fullRef>
                        <c15:formulaRef>
                          <c15:sqref>'3. КЛУБ_ФОРМ'!$A$13:$A$16</c15:sqref>
                        </c15:formulaRef>
                      </c:ext>
                    </c:extLst>
                    <c:strCache>
                      <c:ptCount val="4"/>
                      <c:pt idx="0">
                        <c:v>самодеятельного народного творчества</c:v>
                      </c:pt>
                      <c:pt idx="1">
                        <c:v>технического творчества</c:v>
                      </c:pt>
                      <c:pt idx="2">
                        <c:v>спортивные</c:v>
                      </c:pt>
                      <c:pt idx="3">
                        <c:v>любительские объединения и клубы по интересам</c:v>
                      </c:pt>
                    </c:strCache>
                  </c:strRef>
                </c:cat>
                <c:val>
                  <c:numRef>
                    <c:extLst>
                      <c:ext xmlns:c15="http://schemas.microsoft.com/office/drawing/2012/chart" uri="{02D57815-91ED-43cb-92C2-25804820EDAC}">
                        <c15:fullRef>
                          <c15:sqref>'3. КЛУБ_ФОРМ'!$D$12:$D$17</c15:sqref>
                        </c15:fullRef>
                        <c15:formulaRef>
                          <c15:sqref>'3. КЛУБ_ФОРМ'!$D$13:$D$16</c15:sqref>
                        </c15:formulaRef>
                      </c:ext>
                    </c:extLst>
                    <c:numCache>
                      <c:formatCode>General</c:formatCode>
                      <c:ptCount val="4"/>
                    </c:numCache>
                  </c:numRef>
                </c:val>
                <c:extLst xmlns:c16r2="http://schemas.microsoft.com/office/drawing/2015/06/chart" xmlns:c15="http://schemas.microsoft.com/office/drawing/2012/chart">
                  <c:ext xmlns:c16="http://schemas.microsoft.com/office/drawing/2014/chart" uri="{C3380CC4-5D6E-409C-BE32-E72D297353CC}">
                    <c16:uniqueId val="{00000005-3A90-480B-90D9-CD0498E6031A}"/>
                  </c:ext>
                </c:extLst>
              </c15:ser>
            </c15:filteredBarSeries>
            <c15:filteredBarSeries>
              <c15:ser>
                <c:idx val="3"/>
                <c:order val="3"/>
                <c:tx>
                  <c:strRef>
                    <c:extLst xmlns:c16r2="http://schemas.microsoft.com/office/drawing/2015/06/chart" xmlns:c15="http://schemas.microsoft.com/office/drawing/2012/chart">
                      <c:ext xmlns:c15="http://schemas.microsoft.com/office/drawing/2012/chart" uri="{02D57815-91ED-43cb-92C2-25804820EDAC}">
                        <c15:formulaRef>
                          <c15:sqref>'3. КЛУБ_ФОРМ'!$E$10:$E$11</c15:sqref>
                        </c15:formulaRef>
                      </c:ext>
                    </c:extLst>
                    <c:strCache>
                      <c:ptCount val="2"/>
                      <c:pt idx="0">
                        <c:v>Формирования</c:v>
                      </c:pt>
                    </c:strCache>
                  </c:strRef>
                </c:tx>
                <c:spPr>
                  <a:solidFill>
                    <a:schemeClr val="accent4"/>
                  </a:solidFill>
                  <a:ln>
                    <a:noFill/>
                  </a:ln>
                  <a:effectLst/>
                </c:spPr>
                <c:invertIfNegative val="0"/>
                <c:cat>
                  <c:strRef>
                    <c:extLst>
                      <c:ext xmlns:c15="http://schemas.microsoft.com/office/drawing/2012/chart" uri="{02D57815-91ED-43cb-92C2-25804820EDAC}">
                        <c15:fullRef>
                          <c15:sqref>'3. КЛУБ_ФОРМ'!$A$12:$A$17</c15:sqref>
                        </c15:fullRef>
                        <c15:formulaRef>
                          <c15:sqref>'3. КЛУБ_ФОРМ'!$A$13:$A$16</c15:sqref>
                        </c15:formulaRef>
                      </c:ext>
                    </c:extLst>
                    <c:strCache>
                      <c:ptCount val="4"/>
                      <c:pt idx="0">
                        <c:v>самодеятельного народного творчества</c:v>
                      </c:pt>
                      <c:pt idx="1">
                        <c:v>технического творчества</c:v>
                      </c:pt>
                      <c:pt idx="2">
                        <c:v>спортивные</c:v>
                      </c:pt>
                      <c:pt idx="3">
                        <c:v>любительские объединения и клубы по интересам</c:v>
                      </c:pt>
                    </c:strCache>
                  </c:strRef>
                </c:cat>
                <c:val>
                  <c:numRef>
                    <c:extLst>
                      <c:ext xmlns:c15="http://schemas.microsoft.com/office/drawing/2012/chart" uri="{02D57815-91ED-43cb-92C2-25804820EDAC}">
                        <c15:fullRef>
                          <c15:sqref>'3. КЛУБ_ФОРМ'!$E$12:$E$17</c15:sqref>
                        </c15:fullRef>
                        <c15:formulaRef>
                          <c15:sqref>'3. КЛУБ_ФОРМ'!$E$13:$E$16</c15:sqref>
                        </c15:formulaRef>
                      </c:ext>
                    </c:extLst>
                    <c:numCache>
                      <c:formatCode>General</c:formatCode>
                      <c:ptCount val="4"/>
                    </c:numCache>
                  </c:numRef>
                </c:val>
                <c:extLst xmlns:c16r2="http://schemas.microsoft.com/office/drawing/2015/06/chart" xmlns:c15="http://schemas.microsoft.com/office/drawing/2012/chart">
                  <c:ext xmlns:c16="http://schemas.microsoft.com/office/drawing/2014/chart" uri="{C3380CC4-5D6E-409C-BE32-E72D297353CC}">
                    <c16:uniqueId val="{00000006-3A90-480B-90D9-CD0498E6031A}"/>
                  </c:ext>
                </c:extLst>
              </c15:ser>
            </c15:filteredBarSeries>
            <c15:filteredBarSeries>
              <c15:ser>
                <c:idx val="4"/>
                <c:order val="4"/>
                <c:tx>
                  <c:strRef>
                    <c:extLst xmlns:c16r2="http://schemas.microsoft.com/office/drawing/2015/06/chart" xmlns:c15="http://schemas.microsoft.com/office/drawing/2012/chart">
                      <c:ext xmlns:c15="http://schemas.microsoft.com/office/drawing/2012/chart" uri="{02D57815-91ED-43cb-92C2-25804820EDAC}">
                        <c15:formulaRef>
                          <c15:sqref>'3. КЛУБ_ФОРМ'!$F$10:$F$11</c15:sqref>
                        </c15:formulaRef>
                      </c:ext>
                    </c:extLst>
                    <c:strCache>
                      <c:ptCount val="2"/>
                      <c:pt idx="0">
                        <c:v>Формирования</c:v>
                      </c:pt>
                    </c:strCache>
                  </c:strRef>
                </c:tx>
                <c:spPr>
                  <a:solidFill>
                    <a:schemeClr val="accent5"/>
                  </a:solidFill>
                  <a:ln>
                    <a:noFill/>
                  </a:ln>
                  <a:effectLst/>
                </c:spPr>
                <c:invertIfNegative val="0"/>
                <c:cat>
                  <c:strRef>
                    <c:extLst>
                      <c:ext xmlns:c15="http://schemas.microsoft.com/office/drawing/2012/chart" uri="{02D57815-91ED-43cb-92C2-25804820EDAC}">
                        <c15:fullRef>
                          <c15:sqref>'3. КЛУБ_ФОРМ'!$A$12:$A$17</c15:sqref>
                        </c15:fullRef>
                        <c15:formulaRef>
                          <c15:sqref>'3. КЛУБ_ФОРМ'!$A$13:$A$16</c15:sqref>
                        </c15:formulaRef>
                      </c:ext>
                    </c:extLst>
                    <c:strCache>
                      <c:ptCount val="4"/>
                      <c:pt idx="0">
                        <c:v>самодеятельного народного творчества</c:v>
                      </c:pt>
                      <c:pt idx="1">
                        <c:v>технического творчества</c:v>
                      </c:pt>
                      <c:pt idx="2">
                        <c:v>спортивные</c:v>
                      </c:pt>
                      <c:pt idx="3">
                        <c:v>любительские объединения и клубы по интересам</c:v>
                      </c:pt>
                    </c:strCache>
                  </c:strRef>
                </c:cat>
                <c:val>
                  <c:numRef>
                    <c:extLst>
                      <c:ext xmlns:c15="http://schemas.microsoft.com/office/drawing/2012/chart" uri="{02D57815-91ED-43cb-92C2-25804820EDAC}">
                        <c15:fullRef>
                          <c15:sqref>'3. КЛУБ_ФОРМ'!$F$12:$F$17</c15:sqref>
                        </c15:fullRef>
                        <c15:formulaRef>
                          <c15:sqref>'3. КЛУБ_ФОРМ'!$F$13:$F$16</c15:sqref>
                        </c15:formulaRef>
                      </c:ext>
                    </c:extLst>
                    <c:numCache>
                      <c:formatCode>General</c:formatCode>
                      <c:ptCount val="4"/>
                    </c:numCache>
                  </c:numRef>
                </c:val>
                <c:extLst xmlns:c16r2="http://schemas.microsoft.com/office/drawing/2015/06/chart" xmlns:c15="http://schemas.microsoft.com/office/drawing/2012/chart">
                  <c:ext xmlns:c16="http://schemas.microsoft.com/office/drawing/2014/chart" uri="{C3380CC4-5D6E-409C-BE32-E72D297353CC}">
                    <c16:uniqueId val="{00000007-3A90-480B-90D9-CD0498E6031A}"/>
                  </c:ext>
                </c:extLst>
              </c15:ser>
            </c15:filteredBarSeries>
            <c15:filteredBarSeries>
              <c15:ser>
                <c:idx val="5"/>
                <c:order val="5"/>
                <c:tx>
                  <c:strRef>
                    <c:extLst xmlns:c16r2="http://schemas.microsoft.com/office/drawing/2015/06/chart" xmlns:c15="http://schemas.microsoft.com/office/drawing/2012/chart">
                      <c:ext xmlns:c15="http://schemas.microsoft.com/office/drawing/2012/chart" uri="{02D57815-91ED-43cb-92C2-25804820EDAC}">
                        <c15:formulaRef>
                          <c15:sqref>'3. КЛУБ_ФОРМ'!$G$10:$G$11</c15:sqref>
                        </c15:formulaRef>
                      </c:ext>
                    </c:extLst>
                    <c:strCache>
                      <c:ptCount val="2"/>
                      <c:pt idx="0">
                        <c:v>Формирования</c:v>
                      </c:pt>
                    </c:strCache>
                  </c:strRef>
                </c:tx>
                <c:spPr>
                  <a:solidFill>
                    <a:schemeClr val="accent6"/>
                  </a:solidFill>
                  <a:ln>
                    <a:noFill/>
                  </a:ln>
                  <a:effectLst/>
                </c:spPr>
                <c:invertIfNegative val="0"/>
                <c:cat>
                  <c:strRef>
                    <c:extLst>
                      <c:ext xmlns:c15="http://schemas.microsoft.com/office/drawing/2012/chart" uri="{02D57815-91ED-43cb-92C2-25804820EDAC}">
                        <c15:fullRef>
                          <c15:sqref>'3. КЛУБ_ФОРМ'!$A$12:$A$17</c15:sqref>
                        </c15:fullRef>
                        <c15:formulaRef>
                          <c15:sqref>'3. КЛУБ_ФОРМ'!$A$13:$A$16</c15:sqref>
                        </c15:formulaRef>
                      </c:ext>
                    </c:extLst>
                    <c:strCache>
                      <c:ptCount val="4"/>
                      <c:pt idx="0">
                        <c:v>самодеятельного народного творчества</c:v>
                      </c:pt>
                      <c:pt idx="1">
                        <c:v>технического творчества</c:v>
                      </c:pt>
                      <c:pt idx="2">
                        <c:v>спортивные</c:v>
                      </c:pt>
                      <c:pt idx="3">
                        <c:v>любительские объединения и клубы по интересам</c:v>
                      </c:pt>
                    </c:strCache>
                  </c:strRef>
                </c:cat>
                <c:val>
                  <c:numRef>
                    <c:extLst>
                      <c:ext xmlns:c15="http://schemas.microsoft.com/office/drawing/2012/chart" uri="{02D57815-91ED-43cb-92C2-25804820EDAC}">
                        <c15:fullRef>
                          <c15:sqref>'3. КЛУБ_ФОРМ'!$G$12:$G$17</c15:sqref>
                        </c15:fullRef>
                        <c15:formulaRef>
                          <c15:sqref>'3. КЛУБ_ФОРМ'!$G$13:$G$16</c15:sqref>
                        </c15:formulaRef>
                      </c:ext>
                    </c:extLst>
                    <c:numCache>
                      <c:formatCode>General</c:formatCode>
                      <c:ptCount val="4"/>
                    </c:numCache>
                  </c:numRef>
                </c:val>
                <c:extLst xmlns:c16r2="http://schemas.microsoft.com/office/drawing/2015/06/chart" xmlns:c15="http://schemas.microsoft.com/office/drawing/2012/chart">
                  <c:ext xmlns:c16="http://schemas.microsoft.com/office/drawing/2014/chart" uri="{C3380CC4-5D6E-409C-BE32-E72D297353CC}">
                    <c16:uniqueId val="{00000008-3A90-480B-90D9-CD0498E6031A}"/>
                  </c:ext>
                </c:extLst>
              </c15:ser>
            </c15:filteredBarSeries>
            <c15:filteredBarSeries>
              <c15:ser>
                <c:idx val="7"/>
                <c:order val="7"/>
                <c:tx>
                  <c:strRef>
                    <c:extLst xmlns:c16r2="http://schemas.microsoft.com/office/drawing/2015/06/chart" xmlns:c15="http://schemas.microsoft.com/office/drawing/2012/chart">
                      <c:ext xmlns:c15="http://schemas.microsoft.com/office/drawing/2012/chart" uri="{02D57815-91ED-43cb-92C2-25804820EDAC}">
                        <c15:formulaRef>
                          <c15:sqref>'3. КЛУБ_ФОРМ'!$I$10:$I$11</c15:sqref>
                        </c15:formulaRef>
                      </c:ext>
                    </c:extLst>
                    <c:strCache>
                      <c:ptCount val="2"/>
                      <c:pt idx="0">
                        <c:v>2018</c:v>
                      </c:pt>
                      <c:pt idx="1">
                        <c:v>Кол-во участников</c:v>
                      </c:pt>
                    </c:strCache>
                  </c:strRef>
                </c:tx>
                <c:spPr>
                  <a:solidFill>
                    <a:schemeClr val="accent2">
                      <a:lumMod val="60000"/>
                    </a:schemeClr>
                  </a:solidFill>
                  <a:ln>
                    <a:noFill/>
                  </a:ln>
                  <a:effectLst/>
                </c:spPr>
                <c:invertIfNegative val="0"/>
                <c:cat>
                  <c:strRef>
                    <c:extLst>
                      <c:ext xmlns:c15="http://schemas.microsoft.com/office/drawing/2012/chart" uri="{02D57815-91ED-43cb-92C2-25804820EDAC}">
                        <c15:fullRef>
                          <c15:sqref>'3. КЛУБ_ФОРМ'!$A$12:$A$17</c15:sqref>
                        </c15:fullRef>
                        <c15:formulaRef>
                          <c15:sqref>'3. КЛУБ_ФОРМ'!$A$13:$A$16</c15:sqref>
                        </c15:formulaRef>
                      </c:ext>
                    </c:extLst>
                    <c:strCache>
                      <c:ptCount val="4"/>
                      <c:pt idx="0">
                        <c:v>самодеятельного народного творчества</c:v>
                      </c:pt>
                      <c:pt idx="1">
                        <c:v>технического творчества</c:v>
                      </c:pt>
                      <c:pt idx="2">
                        <c:v>спортивные</c:v>
                      </c:pt>
                      <c:pt idx="3">
                        <c:v>любительские объединения и клубы по интересам</c:v>
                      </c:pt>
                    </c:strCache>
                  </c:strRef>
                </c:cat>
                <c:val>
                  <c:numRef>
                    <c:extLst>
                      <c:ext xmlns:c15="http://schemas.microsoft.com/office/drawing/2012/chart" uri="{02D57815-91ED-43cb-92C2-25804820EDAC}">
                        <c15:fullRef>
                          <c15:sqref>'3. КЛУБ_ФОРМ'!$I$12:$I$17</c15:sqref>
                        </c15:fullRef>
                        <c15:formulaRef>
                          <c15:sqref>'3. КЛУБ_ФОРМ'!$I$13:$I$16</c15:sqref>
                        </c15:formulaRef>
                      </c:ext>
                    </c:extLst>
                    <c:numCache>
                      <c:formatCode>0</c:formatCode>
                      <c:ptCount val="4"/>
                      <c:pt idx="0">
                        <c:v>760</c:v>
                      </c:pt>
                      <c:pt idx="3">
                        <c:v>574</c:v>
                      </c:pt>
                    </c:numCache>
                  </c:numRef>
                </c:val>
                <c:extLst xmlns:c16r2="http://schemas.microsoft.com/office/drawing/2015/06/chart" xmlns:c15="http://schemas.microsoft.com/office/drawing/2012/chart">
                  <c:ext xmlns:c16="http://schemas.microsoft.com/office/drawing/2014/chart" uri="{C3380CC4-5D6E-409C-BE32-E72D297353CC}">
                    <c16:uniqueId val="{00000009-3A90-480B-90D9-CD0498E6031A}"/>
                  </c:ext>
                </c:extLst>
              </c15:ser>
            </c15:filteredBarSeries>
            <c15:filteredBarSeries>
              <c15:ser>
                <c:idx val="9"/>
                <c:order val="9"/>
                <c:tx>
                  <c:strRef>
                    <c:extLst xmlns:c16r2="http://schemas.microsoft.com/office/drawing/2015/06/chart" xmlns:c15="http://schemas.microsoft.com/office/drawing/2012/chart">
                      <c:ext xmlns:c15="http://schemas.microsoft.com/office/drawing/2012/chart" uri="{02D57815-91ED-43cb-92C2-25804820EDAC}">
                        <c15:formulaRef>
                          <c15:sqref>'3. КЛУБ_ФОРМ'!$K$10:$K$11</c15:sqref>
                        </c15:formulaRef>
                      </c:ext>
                    </c:extLst>
                    <c:strCache>
                      <c:ptCount val="2"/>
                      <c:pt idx="0">
                        <c:v>2019</c:v>
                      </c:pt>
                      <c:pt idx="1">
                        <c:v>Кол-во участников</c:v>
                      </c:pt>
                    </c:strCache>
                  </c:strRef>
                </c:tx>
                <c:spPr>
                  <a:solidFill>
                    <a:schemeClr val="accent4">
                      <a:lumMod val="60000"/>
                    </a:schemeClr>
                  </a:solidFill>
                  <a:ln>
                    <a:noFill/>
                  </a:ln>
                  <a:effectLst/>
                </c:spPr>
                <c:invertIfNegative val="0"/>
                <c:cat>
                  <c:strRef>
                    <c:extLst>
                      <c:ext xmlns:c15="http://schemas.microsoft.com/office/drawing/2012/chart" uri="{02D57815-91ED-43cb-92C2-25804820EDAC}">
                        <c15:fullRef>
                          <c15:sqref>'3. КЛУБ_ФОРМ'!$A$12:$A$17</c15:sqref>
                        </c15:fullRef>
                        <c15:formulaRef>
                          <c15:sqref>'3. КЛУБ_ФОРМ'!$A$13:$A$16</c15:sqref>
                        </c15:formulaRef>
                      </c:ext>
                    </c:extLst>
                    <c:strCache>
                      <c:ptCount val="4"/>
                      <c:pt idx="0">
                        <c:v>самодеятельного народного творчества</c:v>
                      </c:pt>
                      <c:pt idx="1">
                        <c:v>технического творчества</c:v>
                      </c:pt>
                      <c:pt idx="2">
                        <c:v>спортивные</c:v>
                      </c:pt>
                      <c:pt idx="3">
                        <c:v>любительские объединения и клубы по интересам</c:v>
                      </c:pt>
                    </c:strCache>
                  </c:strRef>
                </c:cat>
                <c:val>
                  <c:numRef>
                    <c:extLst>
                      <c:ext xmlns:c15="http://schemas.microsoft.com/office/drawing/2012/chart" uri="{02D57815-91ED-43cb-92C2-25804820EDAC}">
                        <c15:fullRef>
                          <c15:sqref>'3. КЛУБ_ФОРМ'!$K$12:$K$17</c15:sqref>
                        </c15:fullRef>
                        <c15:formulaRef>
                          <c15:sqref>'3. КЛУБ_ФОРМ'!$K$13:$K$16</c15:sqref>
                        </c15:formulaRef>
                      </c:ext>
                    </c:extLst>
                    <c:numCache>
                      <c:formatCode>0</c:formatCode>
                      <c:ptCount val="4"/>
                      <c:pt idx="0">
                        <c:v>899</c:v>
                      </c:pt>
                      <c:pt idx="3">
                        <c:v>567</c:v>
                      </c:pt>
                    </c:numCache>
                  </c:numRef>
                </c:val>
                <c:extLst xmlns:c16r2="http://schemas.microsoft.com/office/drawing/2015/06/chart" xmlns:c15="http://schemas.microsoft.com/office/drawing/2012/chart">
                  <c:ext xmlns:c16="http://schemas.microsoft.com/office/drawing/2014/chart" uri="{C3380CC4-5D6E-409C-BE32-E72D297353CC}">
                    <c16:uniqueId val="{0000000A-3A90-480B-90D9-CD0498E6031A}"/>
                  </c:ext>
                </c:extLst>
              </c15:ser>
            </c15:filteredBarSeries>
            <c15:filteredBarSeries>
              <c15:ser>
                <c:idx val="11"/>
                <c:order val="11"/>
                <c:tx>
                  <c:strRef>
                    <c:extLst xmlns:c16r2="http://schemas.microsoft.com/office/drawing/2015/06/chart" xmlns:c15="http://schemas.microsoft.com/office/drawing/2012/chart">
                      <c:ext xmlns:c15="http://schemas.microsoft.com/office/drawing/2012/chart" uri="{02D57815-91ED-43cb-92C2-25804820EDAC}">
                        <c15:formulaRef>
                          <c15:sqref>'3. КЛУБ_ФОРМ'!$M$10:$M$11</c15:sqref>
                        </c15:formulaRef>
                      </c:ext>
                    </c:extLst>
                    <c:strCache>
                      <c:ptCount val="2"/>
                      <c:pt idx="0">
                        <c:v>2020</c:v>
                      </c:pt>
                      <c:pt idx="1">
                        <c:v>Кол-во участников</c:v>
                      </c:pt>
                    </c:strCache>
                  </c:strRef>
                </c:tx>
                <c:spPr>
                  <a:solidFill>
                    <a:schemeClr val="accent6">
                      <a:lumMod val="60000"/>
                    </a:schemeClr>
                  </a:solidFill>
                  <a:ln>
                    <a:noFill/>
                  </a:ln>
                  <a:effectLst/>
                </c:spPr>
                <c:invertIfNegative val="0"/>
                <c:cat>
                  <c:strRef>
                    <c:extLst>
                      <c:ext xmlns:c15="http://schemas.microsoft.com/office/drawing/2012/chart" uri="{02D57815-91ED-43cb-92C2-25804820EDAC}">
                        <c15:fullRef>
                          <c15:sqref>'3. КЛУБ_ФОРМ'!$A$12:$A$17</c15:sqref>
                        </c15:fullRef>
                        <c15:formulaRef>
                          <c15:sqref>'3. КЛУБ_ФОРМ'!$A$13:$A$16</c15:sqref>
                        </c15:formulaRef>
                      </c:ext>
                    </c:extLst>
                    <c:strCache>
                      <c:ptCount val="4"/>
                      <c:pt idx="0">
                        <c:v>самодеятельного народного творчества</c:v>
                      </c:pt>
                      <c:pt idx="1">
                        <c:v>технического творчества</c:v>
                      </c:pt>
                      <c:pt idx="2">
                        <c:v>спортивные</c:v>
                      </c:pt>
                      <c:pt idx="3">
                        <c:v>любительские объединения и клубы по интересам</c:v>
                      </c:pt>
                    </c:strCache>
                  </c:strRef>
                </c:cat>
                <c:val>
                  <c:numRef>
                    <c:extLst>
                      <c:ext xmlns:c15="http://schemas.microsoft.com/office/drawing/2012/chart" uri="{02D57815-91ED-43cb-92C2-25804820EDAC}">
                        <c15:fullRef>
                          <c15:sqref>'3. КЛУБ_ФОРМ'!$M$12:$M$17</c15:sqref>
                        </c15:fullRef>
                        <c15:formulaRef>
                          <c15:sqref>'3. КЛУБ_ФОРМ'!$M$13:$M$16</c15:sqref>
                        </c15:formulaRef>
                      </c:ext>
                    </c:extLst>
                    <c:numCache>
                      <c:formatCode>General</c:formatCode>
                      <c:ptCount val="4"/>
                      <c:pt idx="0">
                        <c:v>600</c:v>
                      </c:pt>
                      <c:pt idx="1">
                        <c:v>0</c:v>
                      </c:pt>
                      <c:pt idx="2">
                        <c:v>0</c:v>
                      </c:pt>
                      <c:pt idx="3">
                        <c:v>514</c:v>
                      </c:pt>
                    </c:numCache>
                  </c:numRef>
                </c:val>
                <c:extLst xmlns:c16r2="http://schemas.microsoft.com/office/drawing/2015/06/chart" xmlns:c15="http://schemas.microsoft.com/office/drawing/2012/chart">
                  <c:ext xmlns:c16="http://schemas.microsoft.com/office/drawing/2014/chart" uri="{C3380CC4-5D6E-409C-BE32-E72D297353CC}">
                    <c16:uniqueId val="{0000000B-3A90-480B-90D9-CD0498E6031A}"/>
                  </c:ext>
                </c:extLst>
              </c15:ser>
            </c15:filteredBarSeries>
          </c:ext>
        </c:extLst>
      </c:barChart>
      <c:catAx>
        <c:axId val="16372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95000"/>
                    <a:lumOff val="5000"/>
                  </a:schemeClr>
                </a:solidFill>
                <a:latin typeface="Times New Roman" panose="02020603050405020304" pitchFamily="18" charset="0"/>
                <a:ea typeface="+mn-ea"/>
                <a:cs typeface="Times New Roman" panose="02020603050405020304" pitchFamily="18" charset="0"/>
              </a:defRPr>
            </a:pPr>
            <a:endParaRPr lang="ru-RU"/>
          </a:p>
        </c:txPr>
        <c:crossAx val="206122304"/>
        <c:crosses val="autoZero"/>
        <c:auto val="1"/>
        <c:lblAlgn val="ctr"/>
        <c:lblOffset val="100"/>
        <c:noMultiLvlLbl val="0"/>
      </c:catAx>
      <c:valAx>
        <c:axId val="2061223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95000"/>
                    <a:lumOff val="5000"/>
                  </a:schemeClr>
                </a:solidFill>
                <a:latin typeface="Times New Roman" panose="02020603050405020304" pitchFamily="18" charset="0"/>
                <a:ea typeface="+mn-ea"/>
                <a:cs typeface="Times New Roman" panose="02020603050405020304" pitchFamily="18" charset="0"/>
              </a:defRPr>
            </a:pPr>
            <a:endParaRPr lang="ru-RU"/>
          </a:p>
        </c:txPr>
        <c:crossAx val="1637245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chemeClr val="tx1">
                    <a:lumMod val="95000"/>
                    <a:lumOff val="5000"/>
                  </a:schemeClr>
                </a:solidFill>
                <a:latin typeface="Times New Roman" panose="02020603050405020304" pitchFamily="18" charset="0"/>
                <a:ea typeface="+mn-ea"/>
                <a:cs typeface="Times New Roman" panose="02020603050405020304" pitchFamily="18" charset="0"/>
              </a:defRPr>
            </a:pPr>
            <a:endParaRPr lang="ru-RU"/>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chemeClr val="tx1">
              <a:lumMod val="95000"/>
              <a:lumOff val="5000"/>
            </a:schemeClr>
          </a:solidFill>
          <a:latin typeface="Times New Roman" panose="02020603050405020304" pitchFamily="18" charset="0"/>
          <a:cs typeface="Times New Roman" panose="02020603050405020304" pitchFamily="18"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ru-RU"/>
              <a:t>Кол-во коллективов в отчетном периоде</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ru-RU"/>
        </a:p>
      </c:txPr>
    </c:title>
    <c:autoTitleDeleted val="0"/>
    <c:plotArea>
      <c:layout/>
      <c:pieChart>
        <c:varyColors val="1"/>
        <c:ser>
          <c:idx val="10"/>
          <c:order val="10"/>
          <c:tx>
            <c:strRef>
              <c:f>'3. КЛУБ_ФОРМ'!$L$10:$L$11</c:f>
              <c:strCache>
                <c:ptCount val="2"/>
                <c:pt idx="0">
                  <c:v>2020</c:v>
                </c:pt>
                <c:pt idx="1">
                  <c:v>Кол-во коллективов</c:v>
                </c:pt>
              </c:strCache>
            </c:strRef>
          </c:tx>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7-72A9-4CF0-8EE7-C48C5F7ACBF6}"/>
              </c:ext>
            </c:extLst>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extLst>
                <c:ext xmlns:c15="http://schemas.microsoft.com/office/drawing/2012/chart" uri="{02D57815-91ED-43cb-92C2-25804820EDAC}">
                  <c15:fullRef>
                    <c15:sqref>'3. КЛУБ_ФОРМ'!$A$12:$A$17</c15:sqref>
                  </c15:fullRef>
                </c:ext>
              </c:extLst>
              <c:f>'3. КЛУБ_ФОРМ'!$A$13:$A$16</c:f>
              <c:strCache>
                <c:ptCount val="4"/>
                <c:pt idx="0">
                  <c:v>самодеятельного народного творчества</c:v>
                </c:pt>
                <c:pt idx="1">
                  <c:v>технического творчества</c:v>
                </c:pt>
                <c:pt idx="2">
                  <c:v>спортивные</c:v>
                </c:pt>
                <c:pt idx="3">
                  <c:v>любительские объединения и клубы по интересам</c:v>
                </c:pt>
              </c:strCache>
            </c:strRef>
          </c:cat>
          <c:val>
            <c:numRef>
              <c:extLst>
                <c:ext xmlns:c15="http://schemas.microsoft.com/office/drawing/2012/chart" uri="{02D57815-91ED-43cb-92C2-25804820EDAC}">
                  <c15:fullRef>
                    <c15:sqref>'3. КЛУБ_ФОРМ'!$L$12:$L$17</c15:sqref>
                  </c15:fullRef>
                </c:ext>
              </c:extLst>
              <c:f>'3. КЛУБ_ФОРМ'!$L$13:$L$16</c:f>
              <c:numCache>
                <c:formatCode>General</c:formatCode>
                <c:ptCount val="4"/>
                <c:pt idx="0">
                  <c:v>52</c:v>
                </c:pt>
                <c:pt idx="1">
                  <c:v>0</c:v>
                </c:pt>
                <c:pt idx="2">
                  <c:v>0</c:v>
                </c:pt>
                <c:pt idx="3">
                  <c:v>29</c:v>
                </c:pt>
              </c:numCache>
            </c:numRef>
          </c:val>
          <c:extLst xmlns:c16r2="http://schemas.microsoft.com/office/drawing/2015/06/chart">
            <c:ext xmlns:c16="http://schemas.microsoft.com/office/drawing/2014/chart" uri="{C3380CC4-5D6E-409C-BE32-E72D297353CC}">
              <c16:uniqueId val="{00000008-825B-4494-8293-B62757193D0B}"/>
            </c:ext>
            <c:ext xmlns:c15="http://schemas.microsoft.com/office/drawing/2012/chart" uri="{02D57815-91ED-43cb-92C2-25804820EDAC}">
              <c15:categoryFilterExceptions/>
            </c:ext>
          </c:extLst>
        </c:ser>
        <c:dLbls>
          <c:showLegendKey val="0"/>
          <c:showVal val="0"/>
          <c:showCatName val="0"/>
          <c:showSerName val="0"/>
          <c:showPercent val="0"/>
          <c:showBubbleSize val="0"/>
          <c:showLeaderLines val="1"/>
        </c:dLbls>
        <c:firstSliceAng val="0"/>
        <c:extLst xmlns:c16r2="http://schemas.microsoft.com/office/drawing/2015/06/chart">
          <c:ext xmlns:c15="http://schemas.microsoft.com/office/drawing/2012/chart" uri="{02D57815-91ED-43cb-92C2-25804820EDAC}">
            <c15:filteredPieSeries>
              <c15:ser>
                <c:idx val="0"/>
                <c:order val="0"/>
                <c:tx>
                  <c:strRef>
                    <c:extLst xmlns:c16r2="http://schemas.microsoft.com/office/drawing/2015/06/chart">
                      <c:ext uri="{02D57815-91ED-43cb-92C2-25804820EDAC}">
                        <c15:formulaRef>
                          <c15:sqref>'3. КЛУБ_ФОРМ'!$B$10:$B$11</c15:sqref>
                        </c15:formulaRef>
                      </c:ext>
                    </c:extLst>
                    <c:strCache>
                      <c:ptCount val="2"/>
                      <c:pt idx="0">
                        <c:v>Формирования</c:v>
                      </c:pt>
                    </c:strCache>
                  </c:strRef>
                </c:tx>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F-72A9-4CF0-8EE7-C48C5F7ACBF6}"/>
                    </c:ext>
                  </c:extLst>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cat>
                  <c:strRef>
                    <c:extLst>
                      <c:ext uri="{02D57815-91ED-43cb-92C2-25804820EDAC}">
                        <c15:fullRef>
                          <c15:sqref>'3. КЛУБ_ФОРМ'!$A$12:$A$17</c15:sqref>
                        </c15:fullRef>
                        <c15:formulaRef>
                          <c15:sqref>'3. КЛУБ_ФОРМ'!$A$13:$A$16</c15:sqref>
                        </c15:formulaRef>
                      </c:ext>
                    </c:extLst>
                    <c:strCache>
                      <c:ptCount val="4"/>
                      <c:pt idx="0">
                        <c:v>самодеятельного народного творчества</c:v>
                      </c:pt>
                      <c:pt idx="1">
                        <c:v>технического творчества</c:v>
                      </c:pt>
                      <c:pt idx="2">
                        <c:v>спортивные</c:v>
                      </c:pt>
                      <c:pt idx="3">
                        <c:v>любительские объединения и клубы по интересам</c:v>
                      </c:pt>
                    </c:strCache>
                  </c:strRef>
                </c:cat>
                <c:val>
                  <c:numRef>
                    <c:extLst>
                      <c:ext uri="{02D57815-91ED-43cb-92C2-25804820EDAC}">
                        <c15:fullRef>
                          <c15:sqref>'3. КЛУБ_ФОРМ'!$B$12:$B$17</c15:sqref>
                        </c15:fullRef>
                        <c15:formulaRef>
                          <c15:sqref>'3. КЛУБ_ФОРМ'!$B$13:$B$16</c15:sqref>
                        </c15:formulaRef>
                      </c:ext>
                    </c:extLst>
                    <c:numCache>
                      <c:formatCode>General</c:formatCode>
                      <c:ptCount val="4"/>
                    </c:numCache>
                  </c:numRef>
                </c:val>
                <c:extLst xmlns:c16r2="http://schemas.microsoft.com/office/drawing/2015/06/chart">
                  <c:ext xmlns:c16="http://schemas.microsoft.com/office/drawing/2014/chart" uri="{C3380CC4-5D6E-409C-BE32-E72D297353CC}">
                    <c16:uniqueId val="{00000011-825B-4494-8293-B62757193D0B}"/>
                  </c:ext>
                  <c:ext uri="{02D57815-91ED-43cb-92C2-25804820EDAC}">
                    <c15:categoryFilterExceptions/>
                  </c:ext>
                </c:extLst>
              </c15:ser>
            </c15:filteredPieSeries>
            <c15:filteredPieSeries>
              <c15:ser>
                <c:idx val="1"/>
                <c:order val="1"/>
                <c:tx>
                  <c:strRef>
                    <c:extLst xmlns:c16r2="http://schemas.microsoft.com/office/drawing/2015/06/chart" xmlns:c15="http://schemas.microsoft.com/office/drawing/2012/chart">
                      <c:ext xmlns:c15="http://schemas.microsoft.com/office/drawing/2012/chart" uri="{02D57815-91ED-43cb-92C2-25804820EDAC}">
                        <c15:formulaRef>
                          <c15:sqref>'3. КЛУБ_ФОРМ'!$C$10:$C$11</c15:sqref>
                        </c15:formulaRef>
                      </c:ext>
                    </c:extLst>
                    <c:strCache>
                      <c:ptCount val="2"/>
                      <c:pt idx="0">
                        <c:v>Формирования</c:v>
                      </c:pt>
                    </c:strCache>
                  </c:strRef>
                </c:tx>
                <c:dPt>
                  <c:idx val="0"/>
                  <c:bubble3D val="0"/>
                  <c:spPr>
                    <a:solidFill>
                      <a:schemeClr val="accent1"/>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17-72A9-4CF0-8EE7-C48C5F7ACBF6}"/>
                    </c:ext>
                  </c:extLst>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cat>
                  <c:strRef>
                    <c:extLst>
                      <c:ext xmlns:c15="http://schemas.microsoft.com/office/drawing/2012/chart" uri="{02D57815-91ED-43cb-92C2-25804820EDAC}">
                        <c15:fullRef>
                          <c15:sqref>'3. КЛУБ_ФОРМ'!$A$12:$A$17</c15:sqref>
                        </c15:fullRef>
                        <c15:formulaRef>
                          <c15:sqref>'3. КЛУБ_ФОРМ'!$A$13:$A$16</c15:sqref>
                        </c15:formulaRef>
                      </c:ext>
                    </c:extLst>
                    <c:strCache>
                      <c:ptCount val="4"/>
                      <c:pt idx="0">
                        <c:v>самодеятельного народного творчества</c:v>
                      </c:pt>
                      <c:pt idx="1">
                        <c:v>технического творчества</c:v>
                      </c:pt>
                      <c:pt idx="2">
                        <c:v>спортивные</c:v>
                      </c:pt>
                      <c:pt idx="3">
                        <c:v>любительские объединения и клубы по интересам</c:v>
                      </c:pt>
                    </c:strCache>
                  </c:strRef>
                </c:cat>
                <c:val>
                  <c:numRef>
                    <c:extLst>
                      <c:ext xmlns:c15="http://schemas.microsoft.com/office/drawing/2012/chart" uri="{02D57815-91ED-43cb-92C2-25804820EDAC}">
                        <c15:fullRef>
                          <c15:sqref>'3. КЛУБ_ФОРМ'!$C$12:$C$17</c15:sqref>
                        </c15:fullRef>
                        <c15:formulaRef>
                          <c15:sqref>'3. КЛУБ_ФОРМ'!$C$13:$C$16</c15:sqref>
                        </c15:formulaRef>
                      </c:ext>
                    </c:extLst>
                    <c:numCache>
                      <c:formatCode>General</c:formatCode>
                      <c:ptCount val="4"/>
                    </c:numCache>
                  </c:numRef>
                </c:val>
                <c:extLst xmlns:c16r2="http://schemas.microsoft.com/office/drawing/2015/06/chart" xmlns:c15="http://schemas.microsoft.com/office/drawing/2012/chart">
                  <c:ext xmlns:c16="http://schemas.microsoft.com/office/drawing/2014/chart" uri="{C3380CC4-5D6E-409C-BE32-E72D297353CC}">
                    <c16:uniqueId val="{0000001A-825B-4494-8293-B62757193D0B}"/>
                  </c:ext>
                  <c:ext xmlns:c15="http://schemas.microsoft.com/office/drawing/2012/chart" uri="{02D57815-91ED-43cb-92C2-25804820EDAC}">
                    <c15:categoryFilterExceptions/>
                  </c:ext>
                </c:extLst>
              </c15:ser>
            </c15:filteredPieSeries>
            <c15:filteredPieSeries>
              <c15:ser>
                <c:idx val="2"/>
                <c:order val="2"/>
                <c:tx>
                  <c:strRef>
                    <c:extLst xmlns:c16r2="http://schemas.microsoft.com/office/drawing/2015/06/chart" xmlns:c15="http://schemas.microsoft.com/office/drawing/2012/chart">
                      <c:ext xmlns:c15="http://schemas.microsoft.com/office/drawing/2012/chart" uri="{02D57815-91ED-43cb-92C2-25804820EDAC}">
                        <c15:formulaRef>
                          <c15:sqref>'3. КЛУБ_ФОРМ'!$D$10:$D$11</c15:sqref>
                        </c15:formulaRef>
                      </c:ext>
                    </c:extLst>
                    <c:strCache>
                      <c:ptCount val="2"/>
                      <c:pt idx="0">
                        <c:v>Формирования</c:v>
                      </c:pt>
                    </c:strCache>
                  </c:strRef>
                </c:tx>
                <c:dPt>
                  <c:idx val="0"/>
                  <c:bubble3D val="0"/>
                  <c:spPr>
                    <a:solidFill>
                      <a:schemeClr val="accent1"/>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1F-72A9-4CF0-8EE7-C48C5F7ACBF6}"/>
                    </c:ext>
                  </c:extLst>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cat>
                  <c:strRef>
                    <c:extLst>
                      <c:ext xmlns:c15="http://schemas.microsoft.com/office/drawing/2012/chart" uri="{02D57815-91ED-43cb-92C2-25804820EDAC}">
                        <c15:fullRef>
                          <c15:sqref>'3. КЛУБ_ФОРМ'!$A$12:$A$17</c15:sqref>
                        </c15:fullRef>
                        <c15:formulaRef>
                          <c15:sqref>'3. КЛУБ_ФОРМ'!$A$13:$A$16</c15:sqref>
                        </c15:formulaRef>
                      </c:ext>
                    </c:extLst>
                    <c:strCache>
                      <c:ptCount val="4"/>
                      <c:pt idx="0">
                        <c:v>самодеятельного народного творчества</c:v>
                      </c:pt>
                      <c:pt idx="1">
                        <c:v>технического творчества</c:v>
                      </c:pt>
                      <c:pt idx="2">
                        <c:v>спортивные</c:v>
                      </c:pt>
                      <c:pt idx="3">
                        <c:v>любительские объединения и клубы по интересам</c:v>
                      </c:pt>
                    </c:strCache>
                  </c:strRef>
                </c:cat>
                <c:val>
                  <c:numRef>
                    <c:extLst>
                      <c:ext xmlns:c15="http://schemas.microsoft.com/office/drawing/2012/chart" uri="{02D57815-91ED-43cb-92C2-25804820EDAC}">
                        <c15:fullRef>
                          <c15:sqref>'3. КЛУБ_ФОРМ'!$D$12:$D$17</c15:sqref>
                        </c15:fullRef>
                        <c15:formulaRef>
                          <c15:sqref>'3. КЛУБ_ФОРМ'!$D$13:$D$16</c15:sqref>
                        </c15:formulaRef>
                      </c:ext>
                    </c:extLst>
                    <c:numCache>
                      <c:formatCode>General</c:formatCode>
                      <c:ptCount val="4"/>
                    </c:numCache>
                  </c:numRef>
                </c:val>
                <c:extLst xmlns:c16r2="http://schemas.microsoft.com/office/drawing/2015/06/chart" xmlns:c15="http://schemas.microsoft.com/office/drawing/2012/chart">
                  <c:ext xmlns:c16="http://schemas.microsoft.com/office/drawing/2014/chart" uri="{C3380CC4-5D6E-409C-BE32-E72D297353CC}">
                    <c16:uniqueId val="{00000023-825B-4494-8293-B62757193D0B}"/>
                  </c:ext>
                  <c:ext xmlns:c15="http://schemas.microsoft.com/office/drawing/2012/chart" uri="{02D57815-91ED-43cb-92C2-25804820EDAC}">
                    <c15:categoryFilterExceptions/>
                  </c:ext>
                </c:extLst>
              </c15:ser>
            </c15:filteredPieSeries>
            <c15:filteredPieSeries>
              <c15:ser>
                <c:idx val="3"/>
                <c:order val="3"/>
                <c:tx>
                  <c:strRef>
                    <c:extLst xmlns:c16r2="http://schemas.microsoft.com/office/drawing/2015/06/chart" xmlns:c15="http://schemas.microsoft.com/office/drawing/2012/chart">
                      <c:ext xmlns:c15="http://schemas.microsoft.com/office/drawing/2012/chart" uri="{02D57815-91ED-43cb-92C2-25804820EDAC}">
                        <c15:formulaRef>
                          <c15:sqref>'3. КЛУБ_ФОРМ'!$E$10:$E$11</c15:sqref>
                        </c15:formulaRef>
                      </c:ext>
                    </c:extLst>
                    <c:strCache>
                      <c:ptCount val="2"/>
                      <c:pt idx="0">
                        <c:v>Формирования</c:v>
                      </c:pt>
                    </c:strCache>
                  </c:strRef>
                </c:tx>
                <c:dPt>
                  <c:idx val="0"/>
                  <c:bubble3D val="0"/>
                  <c:spPr>
                    <a:solidFill>
                      <a:schemeClr val="accent1"/>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27-72A9-4CF0-8EE7-C48C5F7ACBF6}"/>
                    </c:ext>
                  </c:extLst>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cat>
                  <c:strRef>
                    <c:extLst>
                      <c:ext xmlns:c15="http://schemas.microsoft.com/office/drawing/2012/chart" uri="{02D57815-91ED-43cb-92C2-25804820EDAC}">
                        <c15:fullRef>
                          <c15:sqref>'3. КЛУБ_ФОРМ'!$A$12:$A$17</c15:sqref>
                        </c15:fullRef>
                        <c15:formulaRef>
                          <c15:sqref>'3. КЛУБ_ФОРМ'!$A$13:$A$16</c15:sqref>
                        </c15:formulaRef>
                      </c:ext>
                    </c:extLst>
                    <c:strCache>
                      <c:ptCount val="4"/>
                      <c:pt idx="0">
                        <c:v>самодеятельного народного творчества</c:v>
                      </c:pt>
                      <c:pt idx="1">
                        <c:v>технического творчества</c:v>
                      </c:pt>
                      <c:pt idx="2">
                        <c:v>спортивные</c:v>
                      </c:pt>
                      <c:pt idx="3">
                        <c:v>любительские объединения и клубы по интересам</c:v>
                      </c:pt>
                    </c:strCache>
                  </c:strRef>
                </c:cat>
                <c:val>
                  <c:numRef>
                    <c:extLst>
                      <c:ext xmlns:c15="http://schemas.microsoft.com/office/drawing/2012/chart" uri="{02D57815-91ED-43cb-92C2-25804820EDAC}">
                        <c15:fullRef>
                          <c15:sqref>'3. КЛУБ_ФОРМ'!$E$12:$E$17</c15:sqref>
                        </c15:fullRef>
                        <c15:formulaRef>
                          <c15:sqref>'3. КЛУБ_ФОРМ'!$E$13:$E$16</c15:sqref>
                        </c15:formulaRef>
                      </c:ext>
                    </c:extLst>
                    <c:numCache>
                      <c:formatCode>General</c:formatCode>
                      <c:ptCount val="4"/>
                    </c:numCache>
                  </c:numRef>
                </c:val>
                <c:extLst xmlns:c16r2="http://schemas.microsoft.com/office/drawing/2015/06/chart" xmlns:c15="http://schemas.microsoft.com/office/drawing/2012/chart">
                  <c:ext xmlns:c16="http://schemas.microsoft.com/office/drawing/2014/chart" uri="{C3380CC4-5D6E-409C-BE32-E72D297353CC}">
                    <c16:uniqueId val="{0000002C-825B-4494-8293-B62757193D0B}"/>
                  </c:ext>
                  <c:ext xmlns:c15="http://schemas.microsoft.com/office/drawing/2012/chart" uri="{02D57815-91ED-43cb-92C2-25804820EDAC}">
                    <c15:categoryFilterExceptions/>
                  </c:ext>
                </c:extLst>
              </c15:ser>
            </c15:filteredPieSeries>
            <c15:filteredPieSeries>
              <c15:ser>
                <c:idx val="4"/>
                <c:order val="4"/>
                <c:tx>
                  <c:strRef>
                    <c:extLst xmlns:c16r2="http://schemas.microsoft.com/office/drawing/2015/06/chart" xmlns:c15="http://schemas.microsoft.com/office/drawing/2012/chart">
                      <c:ext xmlns:c15="http://schemas.microsoft.com/office/drawing/2012/chart" uri="{02D57815-91ED-43cb-92C2-25804820EDAC}">
                        <c15:formulaRef>
                          <c15:sqref>'3. КЛУБ_ФОРМ'!$F$10:$F$11</c15:sqref>
                        </c15:formulaRef>
                      </c:ext>
                    </c:extLst>
                    <c:strCache>
                      <c:ptCount val="2"/>
                      <c:pt idx="0">
                        <c:v>Формирования</c:v>
                      </c:pt>
                    </c:strCache>
                  </c:strRef>
                </c:tx>
                <c:dPt>
                  <c:idx val="0"/>
                  <c:bubble3D val="0"/>
                  <c:spPr>
                    <a:solidFill>
                      <a:schemeClr val="accent1"/>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2F-72A9-4CF0-8EE7-C48C5F7ACBF6}"/>
                    </c:ext>
                  </c:extLst>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cat>
                  <c:strRef>
                    <c:extLst>
                      <c:ext xmlns:c15="http://schemas.microsoft.com/office/drawing/2012/chart" uri="{02D57815-91ED-43cb-92C2-25804820EDAC}">
                        <c15:fullRef>
                          <c15:sqref>'3. КЛУБ_ФОРМ'!$A$12:$A$17</c15:sqref>
                        </c15:fullRef>
                        <c15:formulaRef>
                          <c15:sqref>'3. КЛУБ_ФОРМ'!$A$13:$A$16</c15:sqref>
                        </c15:formulaRef>
                      </c:ext>
                    </c:extLst>
                    <c:strCache>
                      <c:ptCount val="4"/>
                      <c:pt idx="0">
                        <c:v>самодеятельного народного творчества</c:v>
                      </c:pt>
                      <c:pt idx="1">
                        <c:v>технического творчества</c:v>
                      </c:pt>
                      <c:pt idx="2">
                        <c:v>спортивные</c:v>
                      </c:pt>
                      <c:pt idx="3">
                        <c:v>любительские объединения и клубы по интересам</c:v>
                      </c:pt>
                    </c:strCache>
                  </c:strRef>
                </c:cat>
                <c:val>
                  <c:numRef>
                    <c:extLst>
                      <c:ext xmlns:c15="http://schemas.microsoft.com/office/drawing/2012/chart" uri="{02D57815-91ED-43cb-92C2-25804820EDAC}">
                        <c15:fullRef>
                          <c15:sqref>'3. КЛУБ_ФОРМ'!$F$12:$F$17</c15:sqref>
                        </c15:fullRef>
                        <c15:formulaRef>
                          <c15:sqref>'3. КЛУБ_ФОРМ'!$F$13:$F$16</c15:sqref>
                        </c15:formulaRef>
                      </c:ext>
                    </c:extLst>
                    <c:numCache>
                      <c:formatCode>General</c:formatCode>
                      <c:ptCount val="4"/>
                    </c:numCache>
                  </c:numRef>
                </c:val>
                <c:extLst xmlns:c16r2="http://schemas.microsoft.com/office/drawing/2015/06/chart" xmlns:c15="http://schemas.microsoft.com/office/drawing/2012/chart">
                  <c:ext xmlns:c16="http://schemas.microsoft.com/office/drawing/2014/chart" uri="{C3380CC4-5D6E-409C-BE32-E72D297353CC}">
                    <c16:uniqueId val="{00000035-825B-4494-8293-B62757193D0B}"/>
                  </c:ext>
                  <c:ext xmlns:c15="http://schemas.microsoft.com/office/drawing/2012/chart" uri="{02D57815-91ED-43cb-92C2-25804820EDAC}">
                    <c15:categoryFilterExceptions/>
                  </c:ext>
                </c:extLst>
              </c15:ser>
            </c15:filteredPieSeries>
            <c15:filteredPieSeries>
              <c15:ser>
                <c:idx val="5"/>
                <c:order val="5"/>
                <c:tx>
                  <c:strRef>
                    <c:extLst xmlns:c16r2="http://schemas.microsoft.com/office/drawing/2015/06/chart" xmlns:c15="http://schemas.microsoft.com/office/drawing/2012/chart">
                      <c:ext xmlns:c15="http://schemas.microsoft.com/office/drawing/2012/chart" uri="{02D57815-91ED-43cb-92C2-25804820EDAC}">
                        <c15:formulaRef>
                          <c15:sqref>'3. КЛУБ_ФОРМ'!$G$10:$G$11</c15:sqref>
                        </c15:formulaRef>
                      </c:ext>
                    </c:extLst>
                    <c:strCache>
                      <c:ptCount val="2"/>
                      <c:pt idx="0">
                        <c:v>Формирования</c:v>
                      </c:pt>
                    </c:strCache>
                  </c:strRef>
                </c:tx>
                <c:dPt>
                  <c:idx val="0"/>
                  <c:bubble3D val="0"/>
                  <c:spPr>
                    <a:solidFill>
                      <a:schemeClr val="accent1"/>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37-72A9-4CF0-8EE7-C48C5F7ACBF6}"/>
                    </c:ext>
                  </c:extLst>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cat>
                  <c:strRef>
                    <c:extLst>
                      <c:ext xmlns:c15="http://schemas.microsoft.com/office/drawing/2012/chart" uri="{02D57815-91ED-43cb-92C2-25804820EDAC}">
                        <c15:fullRef>
                          <c15:sqref>'3. КЛУБ_ФОРМ'!$A$12:$A$17</c15:sqref>
                        </c15:fullRef>
                        <c15:formulaRef>
                          <c15:sqref>'3. КЛУБ_ФОРМ'!$A$13:$A$16</c15:sqref>
                        </c15:formulaRef>
                      </c:ext>
                    </c:extLst>
                    <c:strCache>
                      <c:ptCount val="4"/>
                      <c:pt idx="0">
                        <c:v>самодеятельного народного творчества</c:v>
                      </c:pt>
                      <c:pt idx="1">
                        <c:v>технического творчества</c:v>
                      </c:pt>
                      <c:pt idx="2">
                        <c:v>спортивные</c:v>
                      </c:pt>
                      <c:pt idx="3">
                        <c:v>любительские объединения и клубы по интересам</c:v>
                      </c:pt>
                    </c:strCache>
                  </c:strRef>
                </c:cat>
                <c:val>
                  <c:numRef>
                    <c:extLst>
                      <c:ext xmlns:c15="http://schemas.microsoft.com/office/drawing/2012/chart" uri="{02D57815-91ED-43cb-92C2-25804820EDAC}">
                        <c15:fullRef>
                          <c15:sqref>'3. КЛУБ_ФОРМ'!$G$12:$G$17</c15:sqref>
                        </c15:fullRef>
                        <c15:formulaRef>
                          <c15:sqref>'3. КЛУБ_ФОРМ'!$G$13:$G$16</c15:sqref>
                        </c15:formulaRef>
                      </c:ext>
                    </c:extLst>
                    <c:numCache>
                      <c:formatCode>General</c:formatCode>
                      <c:ptCount val="4"/>
                    </c:numCache>
                  </c:numRef>
                </c:val>
                <c:extLst xmlns:c16r2="http://schemas.microsoft.com/office/drawing/2015/06/chart" xmlns:c15="http://schemas.microsoft.com/office/drawing/2012/chart">
                  <c:ext xmlns:c16="http://schemas.microsoft.com/office/drawing/2014/chart" uri="{C3380CC4-5D6E-409C-BE32-E72D297353CC}">
                    <c16:uniqueId val="{0000003E-825B-4494-8293-B62757193D0B}"/>
                  </c:ext>
                  <c:ext xmlns:c15="http://schemas.microsoft.com/office/drawing/2012/chart" uri="{02D57815-91ED-43cb-92C2-25804820EDAC}">
                    <c15:categoryFilterExceptions/>
                  </c:ext>
                </c:extLst>
              </c15:ser>
            </c15:filteredPieSeries>
            <c15:filteredPieSeries>
              <c15:ser>
                <c:idx val="6"/>
                <c:order val="6"/>
                <c:tx>
                  <c:strRef>
                    <c:extLst xmlns:c16r2="http://schemas.microsoft.com/office/drawing/2015/06/chart" xmlns:c15="http://schemas.microsoft.com/office/drawing/2012/chart">
                      <c:ext xmlns:c15="http://schemas.microsoft.com/office/drawing/2012/chart" uri="{02D57815-91ED-43cb-92C2-25804820EDAC}">
                        <c15:formulaRef>
                          <c15:sqref>'3. КЛУБ_ФОРМ'!$H$10:$H$11</c15:sqref>
                        </c15:formulaRef>
                      </c:ext>
                    </c:extLst>
                    <c:strCache>
                      <c:ptCount val="2"/>
                      <c:pt idx="0">
                        <c:v>2018</c:v>
                      </c:pt>
                      <c:pt idx="1">
                        <c:v>Кол-во коллективов</c:v>
                      </c:pt>
                    </c:strCache>
                  </c:strRef>
                </c:tx>
                <c:dPt>
                  <c:idx val="0"/>
                  <c:bubble3D val="0"/>
                  <c:spPr>
                    <a:solidFill>
                      <a:schemeClr val="accent1"/>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3F-72A9-4CF0-8EE7-C48C5F7ACBF6}"/>
                    </c:ext>
                  </c:extLst>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cat>
                  <c:strRef>
                    <c:extLst>
                      <c:ext xmlns:c15="http://schemas.microsoft.com/office/drawing/2012/chart" uri="{02D57815-91ED-43cb-92C2-25804820EDAC}">
                        <c15:fullRef>
                          <c15:sqref>'3. КЛУБ_ФОРМ'!$A$12:$A$17</c15:sqref>
                        </c15:fullRef>
                        <c15:formulaRef>
                          <c15:sqref>'3. КЛУБ_ФОРМ'!$A$13:$A$16</c15:sqref>
                        </c15:formulaRef>
                      </c:ext>
                    </c:extLst>
                    <c:strCache>
                      <c:ptCount val="4"/>
                      <c:pt idx="0">
                        <c:v>самодеятельного народного творчества</c:v>
                      </c:pt>
                      <c:pt idx="1">
                        <c:v>технического творчества</c:v>
                      </c:pt>
                      <c:pt idx="2">
                        <c:v>спортивные</c:v>
                      </c:pt>
                      <c:pt idx="3">
                        <c:v>любительские объединения и клубы по интересам</c:v>
                      </c:pt>
                    </c:strCache>
                  </c:strRef>
                </c:cat>
                <c:val>
                  <c:numRef>
                    <c:extLst>
                      <c:ext xmlns:c15="http://schemas.microsoft.com/office/drawing/2012/chart" uri="{02D57815-91ED-43cb-92C2-25804820EDAC}">
                        <c15:fullRef>
                          <c15:sqref>'3. КЛУБ_ФОРМ'!$H$12:$H$17</c15:sqref>
                        </c15:fullRef>
                        <c15:formulaRef>
                          <c15:sqref>'3. КЛУБ_ФОРМ'!$H$13:$H$16</c15:sqref>
                        </c15:formulaRef>
                      </c:ext>
                    </c:extLst>
                    <c:numCache>
                      <c:formatCode>0</c:formatCode>
                      <c:ptCount val="4"/>
                      <c:pt idx="0">
                        <c:v>65</c:v>
                      </c:pt>
                      <c:pt idx="3">
                        <c:v>26</c:v>
                      </c:pt>
                    </c:numCache>
                  </c:numRef>
                </c:val>
                <c:extLst xmlns:c16r2="http://schemas.microsoft.com/office/drawing/2015/06/chart" xmlns:c15="http://schemas.microsoft.com/office/drawing/2012/chart">
                  <c:ext xmlns:c16="http://schemas.microsoft.com/office/drawing/2014/chart" uri="{C3380CC4-5D6E-409C-BE32-E72D297353CC}">
                    <c16:uniqueId val="{00000047-825B-4494-8293-B62757193D0B}"/>
                  </c:ext>
                  <c:ext xmlns:c15="http://schemas.microsoft.com/office/drawing/2012/chart" uri="{02D57815-91ED-43cb-92C2-25804820EDAC}">
                    <c15:categoryFilterExceptions/>
                  </c:ext>
                </c:extLst>
              </c15:ser>
            </c15:filteredPieSeries>
            <c15:filteredPieSeries>
              <c15:ser>
                <c:idx val="7"/>
                <c:order val="7"/>
                <c:tx>
                  <c:strRef>
                    <c:extLst xmlns:c16r2="http://schemas.microsoft.com/office/drawing/2015/06/chart" xmlns:c15="http://schemas.microsoft.com/office/drawing/2012/chart">
                      <c:ext xmlns:c15="http://schemas.microsoft.com/office/drawing/2012/chart" uri="{02D57815-91ED-43cb-92C2-25804820EDAC}">
                        <c15:formulaRef>
                          <c15:sqref>'3. КЛУБ_ФОРМ'!$I$10:$I$11</c15:sqref>
                        </c15:formulaRef>
                      </c:ext>
                    </c:extLst>
                    <c:strCache>
                      <c:ptCount val="2"/>
                      <c:pt idx="0">
                        <c:v>2018</c:v>
                      </c:pt>
                      <c:pt idx="1">
                        <c:v>Кол-во участников</c:v>
                      </c:pt>
                    </c:strCache>
                  </c:strRef>
                </c:tx>
                <c:dPt>
                  <c:idx val="0"/>
                  <c:bubble3D val="0"/>
                  <c:spPr>
                    <a:solidFill>
                      <a:schemeClr val="accent1"/>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47-72A9-4CF0-8EE7-C48C5F7ACBF6}"/>
                    </c:ext>
                  </c:extLst>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cat>
                  <c:strRef>
                    <c:extLst>
                      <c:ext xmlns:c15="http://schemas.microsoft.com/office/drawing/2012/chart" uri="{02D57815-91ED-43cb-92C2-25804820EDAC}">
                        <c15:fullRef>
                          <c15:sqref>'3. КЛУБ_ФОРМ'!$A$12:$A$17</c15:sqref>
                        </c15:fullRef>
                        <c15:formulaRef>
                          <c15:sqref>'3. КЛУБ_ФОРМ'!$A$13:$A$16</c15:sqref>
                        </c15:formulaRef>
                      </c:ext>
                    </c:extLst>
                    <c:strCache>
                      <c:ptCount val="4"/>
                      <c:pt idx="0">
                        <c:v>самодеятельного народного творчества</c:v>
                      </c:pt>
                      <c:pt idx="1">
                        <c:v>технического творчества</c:v>
                      </c:pt>
                      <c:pt idx="2">
                        <c:v>спортивные</c:v>
                      </c:pt>
                      <c:pt idx="3">
                        <c:v>любительские объединения и клубы по интересам</c:v>
                      </c:pt>
                    </c:strCache>
                  </c:strRef>
                </c:cat>
                <c:val>
                  <c:numRef>
                    <c:extLst>
                      <c:ext xmlns:c15="http://schemas.microsoft.com/office/drawing/2012/chart" uri="{02D57815-91ED-43cb-92C2-25804820EDAC}">
                        <c15:fullRef>
                          <c15:sqref>'3. КЛУБ_ФОРМ'!$I$12:$I$17</c15:sqref>
                        </c15:fullRef>
                        <c15:formulaRef>
                          <c15:sqref>'3. КЛУБ_ФОРМ'!$I$13:$I$16</c15:sqref>
                        </c15:formulaRef>
                      </c:ext>
                    </c:extLst>
                    <c:numCache>
                      <c:formatCode>0</c:formatCode>
                      <c:ptCount val="4"/>
                      <c:pt idx="0">
                        <c:v>760</c:v>
                      </c:pt>
                      <c:pt idx="3">
                        <c:v>574</c:v>
                      </c:pt>
                    </c:numCache>
                  </c:numRef>
                </c:val>
                <c:extLst xmlns:c16r2="http://schemas.microsoft.com/office/drawing/2015/06/chart" xmlns:c15="http://schemas.microsoft.com/office/drawing/2012/chart">
                  <c:ext xmlns:c16="http://schemas.microsoft.com/office/drawing/2014/chart" uri="{C3380CC4-5D6E-409C-BE32-E72D297353CC}">
                    <c16:uniqueId val="{00000050-825B-4494-8293-B62757193D0B}"/>
                  </c:ext>
                  <c:ext xmlns:c15="http://schemas.microsoft.com/office/drawing/2012/chart" uri="{02D57815-91ED-43cb-92C2-25804820EDAC}">
                    <c15:categoryFilterExceptions/>
                  </c:ext>
                </c:extLst>
              </c15:ser>
            </c15:filteredPieSeries>
            <c15:filteredPieSeries>
              <c15:ser>
                <c:idx val="8"/>
                <c:order val="8"/>
                <c:tx>
                  <c:strRef>
                    <c:extLst xmlns:c16r2="http://schemas.microsoft.com/office/drawing/2015/06/chart" xmlns:c15="http://schemas.microsoft.com/office/drawing/2012/chart">
                      <c:ext xmlns:c15="http://schemas.microsoft.com/office/drawing/2012/chart" uri="{02D57815-91ED-43cb-92C2-25804820EDAC}">
                        <c15:formulaRef>
                          <c15:sqref>'3. КЛУБ_ФОРМ'!$J$10:$J$11</c15:sqref>
                        </c15:formulaRef>
                      </c:ext>
                    </c:extLst>
                    <c:strCache>
                      <c:ptCount val="2"/>
                      <c:pt idx="0">
                        <c:v>2019</c:v>
                      </c:pt>
                      <c:pt idx="1">
                        <c:v>Кол-во коллективов</c:v>
                      </c:pt>
                    </c:strCache>
                  </c:strRef>
                </c:tx>
                <c:dPt>
                  <c:idx val="0"/>
                  <c:bubble3D val="0"/>
                  <c:spPr>
                    <a:solidFill>
                      <a:schemeClr val="accent1"/>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4F-72A9-4CF0-8EE7-C48C5F7ACBF6}"/>
                    </c:ext>
                  </c:extLst>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cat>
                  <c:strRef>
                    <c:extLst>
                      <c:ext xmlns:c15="http://schemas.microsoft.com/office/drawing/2012/chart" uri="{02D57815-91ED-43cb-92C2-25804820EDAC}">
                        <c15:fullRef>
                          <c15:sqref>'3. КЛУБ_ФОРМ'!$A$12:$A$17</c15:sqref>
                        </c15:fullRef>
                        <c15:formulaRef>
                          <c15:sqref>'3. КЛУБ_ФОРМ'!$A$13:$A$16</c15:sqref>
                        </c15:formulaRef>
                      </c:ext>
                    </c:extLst>
                    <c:strCache>
                      <c:ptCount val="4"/>
                      <c:pt idx="0">
                        <c:v>самодеятельного народного творчества</c:v>
                      </c:pt>
                      <c:pt idx="1">
                        <c:v>технического творчества</c:v>
                      </c:pt>
                      <c:pt idx="2">
                        <c:v>спортивные</c:v>
                      </c:pt>
                      <c:pt idx="3">
                        <c:v>любительские объединения и клубы по интересам</c:v>
                      </c:pt>
                    </c:strCache>
                  </c:strRef>
                </c:cat>
                <c:val>
                  <c:numRef>
                    <c:extLst>
                      <c:ext xmlns:c15="http://schemas.microsoft.com/office/drawing/2012/chart" uri="{02D57815-91ED-43cb-92C2-25804820EDAC}">
                        <c15:fullRef>
                          <c15:sqref>'3. КЛУБ_ФОРМ'!$J$12:$J$17</c15:sqref>
                        </c15:fullRef>
                        <c15:formulaRef>
                          <c15:sqref>'3. КЛУБ_ФОРМ'!$J$13:$J$16</c15:sqref>
                        </c15:formulaRef>
                      </c:ext>
                    </c:extLst>
                    <c:numCache>
                      <c:formatCode>0</c:formatCode>
                      <c:ptCount val="4"/>
                      <c:pt idx="0">
                        <c:v>67</c:v>
                      </c:pt>
                      <c:pt idx="3">
                        <c:v>25</c:v>
                      </c:pt>
                    </c:numCache>
                  </c:numRef>
                </c:val>
                <c:extLst xmlns:c16r2="http://schemas.microsoft.com/office/drawing/2015/06/chart" xmlns:c15="http://schemas.microsoft.com/office/drawing/2012/chart">
                  <c:ext xmlns:c16="http://schemas.microsoft.com/office/drawing/2014/chart" uri="{C3380CC4-5D6E-409C-BE32-E72D297353CC}">
                    <c16:uniqueId val="{00000059-825B-4494-8293-B62757193D0B}"/>
                  </c:ext>
                  <c:ext xmlns:c15="http://schemas.microsoft.com/office/drawing/2012/chart" uri="{02D57815-91ED-43cb-92C2-25804820EDAC}">
                    <c15:categoryFilterExceptions/>
                  </c:ext>
                </c:extLst>
              </c15:ser>
            </c15:filteredPieSeries>
            <c15:filteredPieSeries>
              <c15:ser>
                <c:idx val="9"/>
                <c:order val="9"/>
                <c:tx>
                  <c:strRef>
                    <c:extLst xmlns:c16r2="http://schemas.microsoft.com/office/drawing/2015/06/chart" xmlns:c15="http://schemas.microsoft.com/office/drawing/2012/chart">
                      <c:ext xmlns:c15="http://schemas.microsoft.com/office/drawing/2012/chart" uri="{02D57815-91ED-43cb-92C2-25804820EDAC}">
                        <c15:formulaRef>
                          <c15:sqref>'3. КЛУБ_ФОРМ'!$K$10:$K$11</c15:sqref>
                        </c15:formulaRef>
                      </c:ext>
                    </c:extLst>
                    <c:strCache>
                      <c:ptCount val="2"/>
                      <c:pt idx="0">
                        <c:v>2019</c:v>
                      </c:pt>
                      <c:pt idx="1">
                        <c:v>Кол-во участников</c:v>
                      </c:pt>
                    </c:strCache>
                  </c:strRef>
                </c:tx>
                <c:dPt>
                  <c:idx val="0"/>
                  <c:bubble3D val="0"/>
                  <c:spPr>
                    <a:solidFill>
                      <a:schemeClr val="accent1"/>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57-72A9-4CF0-8EE7-C48C5F7ACBF6}"/>
                    </c:ext>
                  </c:extLst>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cat>
                  <c:strRef>
                    <c:extLst>
                      <c:ext xmlns:c15="http://schemas.microsoft.com/office/drawing/2012/chart" uri="{02D57815-91ED-43cb-92C2-25804820EDAC}">
                        <c15:fullRef>
                          <c15:sqref>'3. КЛУБ_ФОРМ'!$A$12:$A$17</c15:sqref>
                        </c15:fullRef>
                        <c15:formulaRef>
                          <c15:sqref>'3. КЛУБ_ФОРМ'!$A$13:$A$16</c15:sqref>
                        </c15:formulaRef>
                      </c:ext>
                    </c:extLst>
                    <c:strCache>
                      <c:ptCount val="4"/>
                      <c:pt idx="0">
                        <c:v>самодеятельного народного творчества</c:v>
                      </c:pt>
                      <c:pt idx="1">
                        <c:v>технического творчества</c:v>
                      </c:pt>
                      <c:pt idx="2">
                        <c:v>спортивные</c:v>
                      </c:pt>
                      <c:pt idx="3">
                        <c:v>любительские объединения и клубы по интересам</c:v>
                      </c:pt>
                    </c:strCache>
                  </c:strRef>
                </c:cat>
                <c:val>
                  <c:numRef>
                    <c:extLst>
                      <c:ext xmlns:c15="http://schemas.microsoft.com/office/drawing/2012/chart" uri="{02D57815-91ED-43cb-92C2-25804820EDAC}">
                        <c15:fullRef>
                          <c15:sqref>'3. КЛУБ_ФОРМ'!$K$12:$K$17</c15:sqref>
                        </c15:fullRef>
                        <c15:formulaRef>
                          <c15:sqref>'3. КЛУБ_ФОРМ'!$K$13:$K$16</c15:sqref>
                        </c15:formulaRef>
                      </c:ext>
                    </c:extLst>
                    <c:numCache>
                      <c:formatCode>0</c:formatCode>
                      <c:ptCount val="4"/>
                      <c:pt idx="0">
                        <c:v>899</c:v>
                      </c:pt>
                      <c:pt idx="3">
                        <c:v>567</c:v>
                      </c:pt>
                    </c:numCache>
                  </c:numRef>
                </c:val>
                <c:extLst xmlns:c16r2="http://schemas.microsoft.com/office/drawing/2015/06/chart" xmlns:c15="http://schemas.microsoft.com/office/drawing/2012/chart">
                  <c:ext xmlns:c16="http://schemas.microsoft.com/office/drawing/2014/chart" uri="{C3380CC4-5D6E-409C-BE32-E72D297353CC}">
                    <c16:uniqueId val="{00000062-825B-4494-8293-B62757193D0B}"/>
                  </c:ext>
                  <c:ext xmlns:c15="http://schemas.microsoft.com/office/drawing/2012/chart" uri="{02D57815-91ED-43cb-92C2-25804820EDAC}">
                    <c15:categoryFilterExceptions/>
                  </c:ext>
                </c:extLst>
              </c15:ser>
            </c15:filteredPieSeries>
            <c15:filteredPieSeries>
              <c15:ser>
                <c:idx val="11"/>
                <c:order val="11"/>
                <c:tx>
                  <c:strRef>
                    <c:extLst xmlns:c16r2="http://schemas.microsoft.com/office/drawing/2015/06/chart" xmlns:c15="http://schemas.microsoft.com/office/drawing/2012/chart">
                      <c:ext xmlns:c15="http://schemas.microsoft.com/office/drawing/2012/chart" uri="{02D57815-91ED-43cb-92C2-25804820EDAC}">
                        <c15:formulaRef>
                          <c15:sqref>'3. КЛУБ_ФОРМ'!$M$10:$M$11</c15:sqref>
                        </c15:formulaRef>
                      </c:ext>
                    </c:extLst>
                    <c:strCache>
                      <c:ptCount val="2"/>
                      <c:pt idx="0">
                        <c:v>2020</c:v>
                      </c:pt>
                      <c:pt idx="1">
                        <c:v>Кол-во участников</c:v>
                      </c:pt>
                    </c:strCache>
                  </c:strRef>
                </c:tx>
                <c:dPt>
                  <c:idx val="0"/>
                  <c:bubble3D val="0"/>
                  <c:spPr>
                    <a:solidFill>
                      <a:schemeClr val="accent1"/>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5F-72A9-4CF0-8EE7-C48C5F7ACBF6}"/>
                    </c:ext>
                  </c:extLst>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cat>
                  <c:strRef>
                    <c:extLst>
                      <c:ext xmlns:c15="http://schemas.microsoft.com/office/drawing/2012/chart" uri="{02D57815-91ED-43cb-92C2-25804820EDAC}">
                        <c15:fullRef>
                          <c15:sqref>'3. КЛУБ_ФОРМ'!$A$12:$A$17</c15:sqref>
                        </c15:fullRef>
                        <c15:formulaRef>
                          <c15:sqref>'3. КЛУБ_ФОРМ'!$A$13:$A$16</c15:sqref>
                        </c15:formulaRef>
                      </c:ext>
                    </c:extLst>
                    <c:strCache>
                      <c:ptCount val="4"/>
                      <c:pt idx="0">
                        <c:v>самодеятельного народного творчества</c:v>
                      </c:pt>
                      <c:pt idx="1">
                        <c:v>технического творчества</c:v>
                      </c:pt>
                      <c:pt idx="2">
                        <c:v>спортивные</c:v>
                      </c:pt>
                      <c:pt idx="3">
                        <c:v>любительские объединения и клубы по интересам</c:v>
                      </c:pt>
                    </c:strCache>
                  </c:strRef>
                </c:cat>
                <c:val>
                  <c:numRef>
                    <c:extLst>
                      <c:ext xmlns:c15="http://schemas.microsoft.com/office/drawing/2012/chart" uri="{02D57815-91ED-43cb-92C2-25804820EDAC}">
                        <c15:fullRef>
                          <c15:sqref>'3. КЛУБ_ФОРМ'!$M$12:$M$17</c15:sqref>
                        </c15:fullRef>
                        <c15:formulaRef>
                          <c15:sqref>'3. КЛУБ_ФОРМ'!$M$13:$M$16</c15:sqref>
                        </c15:formulaRef>
                      </c:ext>
                    </c:extLst>
                    <c:numCache>
                      <c:formatCode>General</c:formatCode>
                      <c:ptCount val="4"/>
                      <c:pt idx="0">
                        <c:v>600</c:v>
                      </c:pt>
                      <c:pt idx="1">
                        <c:v>0</c:v>
                      </c:pt>
                      <c:pt idx="2">
                        <c:v>0</c:v>
                      </c:pt>
                      <c:pt idx="3">
                        <c:v>514</c:v>
                      </c:pt>
                    </c:numCache>
                  </c:numRef>
                </c:val>
                <c:extLst xmlns:c16r2="http://schemas.microsoft.com/office/drawing/2015/06/chart" xmlns:c15="http://schemas.microsoft.com/office/drawing/2012/chart">
                  <c:ext xmlns:c16="http://schemas.microsoft.com/office/drawing/2014/chart" uri="{C3380CC4-5D6E-409C-BE32-E72D297353CC}">
                    <c16:uniqueId val="{0000006B-825B-4494-8293-B62757193D0B}"/>
                  </c:ext>
                  <c:ext xmlns:c15="http://schemas.microsoft.com/office/drawing/2012/chart" uri="{02D57815-91ED-43cb-92C2-25804820EDAC}">
                    <c15:categoryFilterExceptions/>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ru-RU"/>
              <a:t>Кол-во участников в клубных формированиях в отчетном периоде</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ru-RU"/>
        </a:p>
      </c:txPr>
    </c:title>
    <c:autoTitleDeleted val="0"/>
    <c:plotArea>
      <c:layout/>
      <c:pieChart>
        <c:varyColors val="1"/>
        <c:ser>
          <c:idx val="11"/>
          <c:order val="11"/>
          <c:tx>
            <c:strRef>
              <c:f>'3. КЛУБ_ФОРМ'!$M$10:$M$11</c:f>
              <c:strCache>
                <c:ptCount val="2"/>
                <c:pt idx="0">
                  <c:v>2020</c:v>
                </c:pt>
                <c:pt idx="1">
                  <c:v>Кол-во участников</c:v>
                </c:pt>
              </c:strCache>
              <c:extLst xmlns:c16r2="http://schemas.microsoft.com/office/drawing/2015/06/chart" xmlns:c15="http://schemas.microsoft.com/office/drawing/2012/chart"/>
            </c:strRef>
          </c:tx>
          <c:dPt>
            <c:idx val="0"/>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7-58A6-4E54-9AB7-F853BA036046}"/>
              </c:ext>
            </c:extLst>
          </c:dPt>
          <c:dPt>
            <c:idx val="1"/>
            <c:bubble3D val="0"/>
            <c:spPr>
              <a:solidFill>
                <a:schemeClr val="accent5"/>
              </a:solidFill>
              <a:ln w="19050">
                <a:solidFill>
                  <a:schemeClr val="lt1"/>
                </a:solidFill>
              </a:ln>
              <a:effectLst/>
            </c:spPr>
          </c:dPt>
          <c:dPt>
            <c:idx val="2"/>
            <c:bubble3D val="0"/>
            <c:spPr>
              <a:solidFill>
                <a:schemeClr val="accent4"/>
              </a:solidFill>
              <a:ln w="19050">
                <a:solidFill>
                  <a:schemeClr val="lt1"/>
                </a:solidFill>
              </a:ln>
              <a:effectLst/>
            </c:spPr>
          </c:dPt>
          <c:dPt>
            <c:idx val="3"/>
            <c:bubble3D val="0"/>
            <c:spPr>
              <a:solidFill>
                <a:schemeClr val="accent6">
                  <a:lumMod val="60000"/>
                </a:schemeClr>
              </a:solidFill>
              <a:ln w="19050">
                <a:solidFill>
                  <a:schemeClr val="lt1"/>
                </a:solidFill>
              </a:ln>
              <a:effectLst/>
            </c:spPr>
          </c:dPt>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extLst>
                <c:ext xmlns:c15="http://schemas.microsoft.com/office/drawing/2012/chart" uri="{02D57815-91ED-43cb-92C2-25804820EDAC}">
                  <c15:fullRef>
                    <c15:sqref>'3. КЛУБ_ФОРМ'!$A$12:$A$17</c15:sqref>
                  </c15:fullRef>
                </c:ext>
              </c:extLst>
              <c:f>'3. КЛУБ_ФОРМ'!$A$13:$A$16</c:f>
              <c:strCache>
                <c:ptCount val="4"/>
                <c:pt idx="0">
                  <c:v>самодеятельного народного творчества</c:v>
                </c:pt>
                <c:pt idx="1">
                  <c:v>технического творчества</c:v>
                </c:pt>
                <c:pt idx="2">
                  <c:v>спортивные</c:v>
                </c:pt>
                <c:pt idx="3">
                  <c:v>любительские объединения и клубы по интересам</c:v>
                </c:pt>
              </c:strCache>
            </c:strRef>
          </c:cat>
          <c:val>
            <c:numRef>
              <c:extLst>
                <c:ext xmlns:c15="http://schemas.microsoft.com/office/drawing/2012/chart" uri="{02D57815-91ED-43cb-92C2-25804820EDAC}">
                  <c15:fullRef>
                    <c15:sqref>'3. КЛУБ_ФОРМ'!$M$12:$M$17</c15:sqref>
                  </c15:fullRef>
                </c:ext>
              </c:extLst>
              <c:f>'3. КЛУБ_ФОРМ'!$M$13:$M$16</c:f>
              <c:numCache>
                <c:formatCode>General</c:formatCode>
                <c:ptCount val="4"/>
                <c:pt idx="0">
                  <c:v>600</c:v>
                </c:pt>
                <c:pt idx="1">
                  <c:v>0</c:v>
                </c:pt>
                <c:pt idx="2">
                  <c:v>0</c:v>
                </c:pt>
                <c:pt idx="3">
                  <c:v>514</c:v>
                </c:pt>
              </c:numCache>
            </c:numRef>
          </c:val>
          <c:extLst xmlns:c16r2="http://schemas.microsoft.com/office/drawing/2015/06/chart" xmlns:c15="http://schemas.microsoft.com/office/drawing/2012/chart">
            <c:ext xmlns:c16="http://schemas.microsoft.com/office/drawing/2014/chart" uri="{C3380CC4-5D6E-409C-BE32-E72D297353CC}">
              <c16:uniqueId val="{00000008-A73B-42FF-938F-0422D6990D67}"/>
            </c:ext>
            <c:ext xmlns:c15="http://schemas.microsoft.com/office/drawing/2012/chart" uri="{02D57815-91ED-43cb-92C2-25804820EDAC}">
              <c15:categoryFilterExceptions/>
            </c:ext>
          </c:extLst>
        </c:ser>
        <c:dLbls>
          <c:showLegendKey val="0"/>
          <c:showVal val="0"/>
          <c:showCatName val="0"/>
          <c:showSerName val="0"/>
          <c:showPercent val="0"/>
          <c:showBubbleSize val="0"/>
          <c:showLeaderLines val="1"/>
        </c:dLbls>
        <c:firstSliceAng val="0"/>
        <c:extLst xmlns:c16r2="http://schemas.microsoft.com/office/drawing/2015/06/chart">
          <c:ext xmlns:c15="http://schemas.microsoft.com/office/drawing/2012/chart" uri="{02D57815-91ED-43cb-92C2-25804820EDAC}">
            <c15:filteredPieSeries>
              <c15:ser>
                <c:idx val="0"/>
                <c:order val="0"/>
                <c:tx>
                  <c:strRef>
                    <c:extLst xmlns:c16r2="http://schemas.microsoft.com/office/drawing/2015/06/chart">
                      <c:ext uri="{02D57815-91ED-43cb-92C2-25804820EDAC}">
                        <c15:formulaRef>
                          <c15:sqref>'3. КЛУБ_ФОРМ'!$B$10:$B$11</c15:sqref>
                        </c15:formulaRef>
                      </c:ext>
                    </c:extLst>
                    <c:strCache>
                      <c:ptCount val="2"/>
                      <c:pt idx="0">
                        <c:v>Формирования</c:v>
                      </c:pt>
                    </c:strCache>
                  </c:strRef>
                </c:tx>
                <c:dPt>
                  <c:idx val="0"/>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F-58A6-4E54-9AB7-F853BA036046}"/>
                    </c:ext>
                  </c:extLst>
                </c:dPt>
                <c:dPt>
                  <c:idx val="1"/>
                  <c:bubble3D val="0"/>
                  <c:spPr>
                    <a:solidFill>
                      <a:schemeClr val="accent5"/>
                    </a:solidFill>
                    <a:ln w="19050">
                      <a:solidFill>
                        <a:schemeClr val="lt1"/>
                      </a:solidFill>
                    </a:ln>
                    <a:effectLst/>
                  </c:spPr>
                </c:dPt>
                <c:dPt>
                  <c:idx val="2"/>
                  <c:bubble3D val="0"/>
                  <c:spPr>
                    <a:solidFill>
                      <a:schemeClr val="accent4"/>
                    </a:solidFill>
                    <a:ln w="19050">
                      <a:solidFill>
                        <a:schemeClr val="lt1"/>
                      </a:solidFill>
                    </a:ln>
                    <a:effectLst/>
                  </c:spPr>
                </c:dPt>
                <c:dPt>
                  <c:idx val="3"/>
                  <c:bubble3D val="0"/>
                  <c:spPr>
                    <a:solidFill>
                      <a:schemeClr val="accent6">
                        <a:lumMod val="60000"/>
                      </a:schemeClr>
                    </a:solidFill>
                    <a:ln w="19050">
                      <a:solidFill>
                        <a:schemeClr val="lt1"/>
                      </a:solidFill>
                    </a:ln>
                    <a:effectLst/>
                  </c:spPr>
                </c:dPt>
                <c:cat>
                  <c:strRef>
                    <c:extLst>
                      <c:ext uri="{02D57815-91ED-43cb-92C2-25804820EDAC}">
                        <c15:fullRef>
                          <c15:sqref>'3. КЛУБ_ФОРМ'!$A$12:$A$17</c15:sqref>
                        </c15:fullRef>
                        <c15:formulaRef>
                          <c15:sqref>'3. КЛУБ_ФОРМ'!$A$13:$A$16</c15:sqref>
                        </c15:formulaRef>
                      </c:ext>
                    </c:extLst>
                    <c:strCache>
                      <c:ptCount val="4"/>
                      <c:pt idx="0">
                        <c:v>самодеятельного народного творчества</c:v>
                      </c:pt>
                      <c:pt idx="1">
                        <c:v>технического творчества</c:v>
                      </c:pt>
                      <c:pt idx="2">
                        <c:v>спортивные</c:v>
                      </c:pt>
                      <c:pt idx="3">
                        <c:v>любительские объединения и клубы по интересам</c:v>
                      </c:pt>
                    </c:strCache>
                  </c:strRef>
                </c:cat>
                <c:val>
                  <c:numRef>
                    <c:extLst>
                      <c:ext uri="{02D57815-91ED-43cb-92C2-25804820EDAC}">
                        <c15:fullRef>
                          <c15:sqref>'3. КЛУБ_ФОРМ'!$B$12:$B$17</c15:sqref>
                        </c15:fullRef>
                        <c15:formulaRef>
                          <c15:sqref>'3. КЛУБ_ФОРМ'!$B$13:$B$16</c15:sqref>
                        </c15:formulaRef>
                      </c:ext>
                    </c:extLst>
                    <c:numCache>
                      <c:formatCode>General</c:formatCode>
                      <c:ptCount val="4"/>
                    </c:numCache>
                  </c:numRef>
                </c:val>
                <c:extLst xmlns:c16r2="http://schemas.microsoft.com/office/drawing/2015/06/chart">
                  <c:ext xmlns:c16="http://schemas.microsoft.com/office/drawing/2014/chart" uri="{C3380CC4-5D6E-409C-BE32-E72D297353CC}">
                    <c16:uniqueId val="{00000011-A73B-42FF-938F-0422D6990D67}"/>
                  </c:ext>
                  <c:ext uri="{02D57815-91ED-43cb-92C2-25804820EDAC}">
                    <c15:categoryFilterExceptions/>
                  </c:ext>
                </c:extLst>
              </c15:ser>
            </c15:filteredPieSeries>
            <c15:filteredPieSeries>
              <c15:ser>
                <c:idx val="1"/>
                <c:order val="1"/>
                <c:tx>
                  <c:strRef>
                    <c:extLst xmlns:c16r2="http://schemas.microsoft.com/office/drawing/2015/06/chart" xmlns:c15="http://schemas.microsoft.com/office/drawing/2012/chart">
                      <c:ext xmlns:c15="http://schemas.microsoft.com/office/drawing/2012/chart" uri="{02D57815-91ED-43cb-92C2-25804820EDAC}">
                        <c15:formulaRef>
                          <c15:sqref>'3. КЛУБ_ФОРМ'!$C$10:$C$11</c15:sqref>
                        </c15:formulaRef>
                      </c:ext>
                    </c:extLst>
                    <c:strCache>
                      <c:ptCount val="2"/>
                      <c:pt idx="0">
                        <c:v>Формирования</c:v>
                      </c:pt>
                    </c:strCache>
                  </c:strRef>
                </c:tx>
                <c:dPt>
                  <c:idx val="0"/>
                  <c:bubble3D val="0"/>
                  <c:spPr>
                    <a:solidFill>
                      <a:schemeClr val="accent6"/>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17-58A6-4E54-9AB7-F853BA036046}"/>
                    </c:ext>
                  </c:extLst>
                </c:dPt>
                <c:dPt>
                  <c:idx val="1"/>
                  <c:bubble3D val="0"/>
                  <c:spPr>
                    <a:solidFill>
                      <a:schemeClr val="accent5"/>
                    </a:solidFill>
                    <a:ln w="19050">
                      <a:solidFill>
                        <a:schemeClr val="lt1"/>
                      </a:solidFill>
                    </a:ln>
                    <a:effectLst/>
                  </c:spPr>
                </c:dPt>
                <c:dPt>
                  <c:idx val="2"/>
                  <c:bubble3D val="0"/>
                  <c:spPr>
                    <a:solidFill>
                      <a:schemeClr val="accent4"/>
                    </a:solidFill>
                    <a:ln w="19050">
                      <a:solidFill>
                        <a:schemeClr val="lt1"/>
                      </a:solidFill>
                    </a:ln>
                    <a:effectLst/>
                  </c:spPr>
                </c:dPt>
                <c:dPt>
                  <c:idx val="3"/>
                  <c:bubble3D val="0"/>
                  <c:spPr>
                    <a:solidFill>
                      <a:schemeClr val="accent6">
                        <a:lumMod val="60000"/>
                      </a:schemeClr>
                    </a:solidFill>
                    <a:ln w="19050">
                      <a:solidFill>
                        <a:schemeClr val="lt1"/>
                      </a:solidFill>
                    </a:ln>
                    <a:effectLst/>
                  </c:spPr>
                </c:dPt>
                <c:cat>
                  <c:strRef>
                    <c:extLst>
                      <c:ext xmlns:c15="http://schemas.microsoft.com/office/drawing/2012/chart" uri="{02D57815-91ED-43cb-92C2-25804820EDAC}">
                        <c15:fullRef>
                          <c15:sqref>'3. КЛУБ_ФОРМ'!$A$12:$A$17</c15:sqref>
                        </c15:fullRef>
                        <c15:formulaRef>
                          <c15:sqref>'3. КЛУБ_ФОРМ'!$A$13:$A$16</c15:sqref>
                        </c15:formulaRef>
                      </c:ext>
                    </c:extLst>
                    <c:strCache>
                      <c:ptCount val="4"/>
                      <c:pt idx="0">
                        <c:v>самодеятельного народного творчества</c:v>
                      </c:pt>
                      <c:pt idx="1">
                        <c:v>технического творчества</c:v>
                      </c:pt>
                      <c:pt idx="2">
                        <c:v>спортивные</c:v>
                      </c:pt>
                      <c:pt idx="3">
                        <c:v>любительские объединения и клубы по интересам</c:v>
                      </c:pt>
                    </c:strCache>
                  </c:strRef>
                </c:cat>
                <c:val>
                  <c:numRef>
                    <c:extLst>
                      <c:ext xmlns:c15="http://schemas.microsoft.com/office/drawing/2012/chart" uri="{02D57815-91ED-43cb-92C2-25804820EDAC}">
                        <c15:fullRef>
                          <c15:sqref>'3. КЛУБ_ФОРМ'!$C$12:$C$17</c15:sqref>
                        </c15:fullRef>
                        <c15:formulaRef>
                          <c15:sqref>'3. КЛУБ_ФОРМ'!$C$13:$C$16</c15:sqref>
                        </c15:formulaRef>
                      </c:ext>
                    </c:extLst>
                    <c:numCache>
                      <c:formatCode>General</c:formatCode>
                      <c:ptCount val="4"/>
                    </c:numCache>
                  </c:numRef>
                </c:val>
                <c:extLst xmlns:c16r2="http://schemas.microsoft.com/office/drawing/2015/06/chart" xmlns:c15="http://schemas.microsoft.com/office/drawing/2012/chart">
                  <c:ext xmlns:c16="http://schemas.microsoft.com/office/drawing/2014/chart" uri="{C3380CC4-5D6E-409C-BE32-E72D297353CC}">
                    <c16:uniqueId val="{0000001A-A73B-42FF-938F-0422D6990D67}"/>
                  </c:ext>
                  <c:ext xmlns:c15="http://schemas.microsoft.com/office/drawing/2012/chart" uri="{02D57815-91ED-43cb-92C2-25804820EDAC}">
                    <c15:categoryFilterExceptions/>
                  </c:ext>
                </c:extLst>
              </c15:ser>
            </c15:filteredPieSeries>
            <c15:filteredPieSeries>
              <c15:ser>
                <c:idx val="2"/>
                <c:order val="2"/>
                <c:tx>
                  <c:strRef>
                    <c:extLst xmlns:c16r2="http://schemas.microsoft.com/office/drawing/2015/06/chart" xmlns:c15="http://schemas.microsoft.com/office/drawing/2012/chart">
                      <c:ext xmlns:c15="http://schemas.microsoft.com/office/drawing/2012/chart" uri="{02D57815-91ED-43cb-92C2-25804820EDAC}">
                        <c15:formulaRef>
                          <c15:sqref>'3. КЛУБ_ФОРМ'!$D$10:$D$11</c15:sqref>
                        </c15:formulaRef>
                      </c:ext>
                    </c:extLst>
                    <c:strCache>
                      <c:ptCount val="2"/>
                      <c:pt idx="0">
                        <c:v>Формирования</c:v>
                      </c:pt>
                    </c:strCache>
                  </c:strRef>
                </c:tx>
                <c:dPt>
                  <c:idx val="0"/>
                  <c:bubble3D val="0"/>
                  <c:spPr>
                    <a:solidFill>
                      <a:schemeClr val="accent6"/>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1F-58A6-4E54-9AB7-F853BA036046}"/>
                    </c:ext>
                  </c:extLst>
                </c:dPt>
                <c:dPt>
                  <c:idx val="1"/>
                  <c:bubble3D val="0"/>
                  <c:spPr>
                    <a:solidFill>
                      <a:schemeClr val="accent5"/>
                    </a:solidFill>
                    <a:ln w="19050">
                      <a:solidFill>
                        <a:schemeClr val="lt1"/>
                      </a:solidFill>
                    </a:ln>
                    <a:effectLst/>
                  </c:spPr>
                </c:dPt>
                <c:dPt>
                  <c:idx val="2"/>
                  <c:bubble3D val="0"/>
                  <c:spPr>
                    <a:solidFill>
                      <a:schemeClr val="accent4"/>
                    </a:solidFill>
                    <a:ln w="19050">
                      <a:solidFill>
                        <a:schemeClr val="lt1"/>
                      </a:solidFill>
                    </a:ln>
                    <a:effectLst/>
                  </c:spPr>
                </c:dPt>
                <c:dPt>
                  <c:idx val="3"/>
                  <c:bubble3D val="0"/>
                  <c:spPr>
                    <a:solidFill>
                      <a:schemeClr val="accent6">
                        <a:lumMod val="60000"/>
                      </a:schemeClr>
                    </a:solidFill>
                    <a:ln w="19050">
                      <a:solidFill>
                        <a:schemeClr val="lt1"/>
                      </a:solidFill>
                    </a:ln>
                    <a:effectLst/>
                  </c:spPr>
                </c:dPt>
                <c:cat>
                  <c:strRef>
                    <c:extLst>
                      <c:ext xmlns:c15="http://schemas.microsoft.com/office/drawing/2012/chart" uri="{02D57815-91ED-43cb-92C2-25804820EDAC}">
                        <c15:fullRef>
                          <c15:sqref>'3. КЛУБ_ФОРМ'!$A$12:$A$17</c15:sqref>
                        </c15:fullRef>
                        <c15:formulaRef>
                          <c15:sqref>'3. КЛУБ_ФОРМ'!$A$13:$A$16</c15:sqref>
                        </c15:formulaRef>
                      </c:ext>
                    </c:extLst>
                    <c:strCache>
                      <c:ptCount val="4"/>
                      <c:pt idx="0">
                        <c:v>самодеятельного народного творчества</c:v>
                      </c:pt>
                      <c:pt idx="1">
                        <c:v>технического творчества</c:v>
                      </c:pt>
                      <c:pt idx="2">
                        <c:v>спортивные</c:v>
                      </c:pt>
                      <c:pt idx="3">
                        <c:v>любительские объединения и клубы по интересам</c:v>
                      </c:pt>
                    </c:strCache>
                  </c:strRef>
                </c:cat>
                <c:val>
                  <c:numRef>
                    <c:extLst>
                      <c:ext xmlns:c15="http://schemas.microsoft.com/office/drawing/2012/chart" uri="{02D57815-91ED-43cb-92C2-25804820EDAC}">
                        <c15:fullRef>
                          <c15:sqref>'3. КЛУБ_ФОРМ'!$D$12:$D$17</c15:sqref>
                        </c15:fullRef>
                        <c15:formulaRef>
                          <c15:sqref>'3. КЛУБ_ФОРМ'!$D$13:$D$16</c15:sqref>
                        </c15:formulaRef>
                      </c:ext>
                    </c:extLst>
                    <c:numCache>
                      <c:formatCode>General</c:formatCode>
                      <c:ptCount val="4"/>
                    </c:numCache>
                  </c:numRef>
                </c:val>
                <c:extLst xmlns:c16r2="http://schemas.microsoft.com/office/drawing/2015/06/chart" xmlns:c15="http://schemas.microsoft.com/office/drawing/2012/chart">
                  <c:ext xmlns:c16="http://schemas.microsoft.com/office/drawing/2014/chart" uri="{C3380CC4-5D6E-409C-BE32-E72D297353CC}">
                    <c16:uniqueId val="{00000023-A73B-42FF-938F-0422D6990D67}"/>
                  </c:ext>
                  <c:ext xmlns:c15="http://schemas.microsoft.com/office/drawing/2012/chart" uri="{02D57815-91ED-43cb-92C2-25804820EDAC}">
                    <c15:categoryFilterExceptions/>
                  </c:ext>
                </c:extLst>
              </c15:ser>
            </c15:filteredPieSeries>
            <c15:filteredPieSeries>
              <c15:ser>
                <c:idx val="3"/>
                <c:order val="3"/>
                <c:tx>
                  <c:strRef>
                    <c:extLst xmlns:c16r2="http://schemas.microsoft.com/office/drawing/2015/06/chart" xmlns:c15="http://schemas.microsoft.com/office/drawing/2012/chart">
                      <c:ext xmlns:c15="http://schemas.microsoft.com/office/drawing/2012/chart" uri="{02D57815-91ED-43cb-92C2-25804820EDAC}">
                        <c15:formulaRef>
                          <c15:sqref>'3. КЛУБ_ФОРМ'!$E$10:$E$11</c15:sqref>
                        </c15:formulaRef>
                      </c:ext>
                    </c:extLst>
                    <c:strCache>
                      <c:ptCount val="2"/>
                      <c:pt idx="0">
                        <c:v>Формирования</c:v>
                      </c:pt>
                    </c:strCache>
                  </c:strRef>
                </c:tx>
                <c:dPt>
                  <c:idx val="0"/>
                  <c:bubble3D val="0"/>
                  <c:spPr>
                    <a:solidFill>
                      <a:schemeClr val="accent6"/>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27-58A6-4E54-9AB7-F853BA036046}"/>
                    </c:ext>
                  </c:extLst>
                </c:dPt>
                <c:dPt>
                  <c:idx val="1"/>
                  <c:bubble3D val="0"/>
                  <c:spPr>
                    <a:solidFill>
                      <a:schemeClr val="accent5"/>
                    </a:solidFill>
                    <a:ln w="19050">
                      <a:solidFill>
                        <a:schemeClr val="lt1"/>
                      </a:solidFill>
                    </a:ln>
                    <a:effectLst/>
                  </c:spPr>
                </c:dPt>
                <c:dPt>
                  <c:idx val="2"/>
                  <c:bubble3D val="0"/>
                  <c:spPr>
                    <a:solidFill>
                      <a:schemeClr val="accent4"/>
                    </a:solidFill>
                    <a:ln w="19050">
                      <a:solidFill>
                        <a:schemeClr val="lt1"/>
                      </a:solidFill>
                    </a:ln>
                    <a:effectLst/>
                  </c:spPr>
                </c:dPt>
                <c:dPt>
                  <c:idx val="3"/>
                  <c:bubble3D val="0"/>
                  <c:spPr>
                    <a:solidFill>
                      <a:schemeClr val="accent6">
                        <a:lumMod val="60000"/>
                      </a:schemeClr>
                    </a:solidFill>
                    <a:ln w="19050">
                      <a:solidFill>
                        <a:schemeClr val="lt1"/>
                      </a:solidFill>
                    </a:ln>
                    <a:effectLst/>
                  </c:spPr>
                </c:dPt>
                <c:cat>
                  <c:strRef>
                    <c:extLst>
                      <c:ext xmlns:c15="http://schemas.microsoft.com/office/drawing/2012/chart" uri="{02D57815-91ED-43cb-92C2-25804820EDAC}">
                        <c15:fullRef>
                          <c15:sqref>'3. КЛУБ_ФОРМ'!$A$12:$A$17</c15:sqref>
                        </c15:fullRef>
                        <c15:formulaRef>
                          <c15:sqref>'3. КЛУБ_ФОРМ'!$A$13:$A$16</c15:sqref>
                        </c15:formulaRef>
                      </c:ext>
                    </c:extLst>
                    <c:strCache>
                      <c:ptCount val="4"/>
                      <c:pt idx="0">
                        <c:v>самодеятельного народного творчества</c:v>
                      </c:pt>
                      <c:pt idx="1">
                        <c:v>технического творчества</c:v>
                      </c:pt>
                      <c:pt idx="2">
                        <c:v>спортивные</c:v>
                      </c:pt>
                      <c:pt idx="3">
                        <c:v>любительские объединения и клубы по интересам</c:v>
                      </c:pt>
                    </c:strCache>
                  </c:strRef>
                </c:cat>
                <c:val>
                  <c:numRef>
                    <c:extLst>
                      <c:ext xmlns:c15="http://schemas.microsoft.com/office/drawing/2012/chart" uri="{02D57815-91ED-43cb-92C2-25804820EDAC}">
                        <c15:fullRef>
                          <c15:sqref>'3. КЛУБ_ФОРМ'!$E$12:$E$17</c15:sqref>
                        </c15:fullRef>
                        <c15:formulaRef>
                          <c15:sqref>'3. КЛУБ_ФОРМ'!$E$13:$E$16</c15:sqref>
                        </c15:formulaRef>
                      </c:ext>
                    </c:extLst>
                    <c:numCache>
                      <c:formatCode>General</c:formatCode>
                      <c:ptCount val="4"/>
                    </c:numCache>
                  </c:numRef>
                </c:val>
                <c:extLst xmlns:c16r2="http://schemas.microsoft.com/office/drawing/2015/06/chart" xmlns:c15="http://schemas.microsoft.com/office/drawing/2012/chart">
                  <c:ext xmlns:c16="http://schemas.microsoft.com/office/drawing/2014/chart" uri="{C3380CC4-5D6E-409C-BE32-E72D297353CC}">
                    <c16:uniqueId val="{0000002C-A73B-42FF-938F-0422D6990D67}"/>
                  </c:ext>
                  <c:ext xmlns:c15="http://schemas.microsoft.com/office/drawing/2012/chart" uri="{02D57815-91ED-43cb-92C2-25804820EDAC}">
                    <c15:categoryFilterExceptions/>
                  </c:ext>
                </c:extLst>
              </c15:ser>
            </c15:filteredPieSeries>
            <c15:filteredPieSeries>
              <c15:ser>
                <c:idx val="4"/>
                <c:order val="4"/>
                <c:tx>
                  <c:strRef>
                    <c:extLst xmlns:c16r2="http://schemas.microsoft.com/office/drawing/2015/06/chart" xmlns:c15="http://schemas.microsoft.com/office/drawing/2012/chart">
                      <c:ext xmlns:c15="http://schemas.microsoft.com/office/drawing/2012/chart" uri="{02D57815-91ED-43cb-92C2-25804820EDAC}">
                        <c15:formulaRef>
                          <c15:sqref>'3. КЛУБ_ФОРМ'!$F$10:$F$11</c15:sqref>
                        </c15:formulaRef>
                      </c:ext>
                    </c:extLst>
                    <c:strCache>
                      <c:ptCount val="2"/>
                      <c:pt idx="0">
                        <c:v>Формирования</c:v>
                      </c:pt>
                    </c:strCache>
                  </c:strRef>
                </c:tx>
                <c:dPt>
                  <c:idx val="0"/>
                  <c:bubble3D val="0"/>
                  <c:spPr>
                    <a:solidFill>
                      <a:schemeClr val="accent6"/>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2F-58A6-4E54-9AB7-F853BA036046}"/>
                    </c:ext>
                  </c:extLst>
                </c:dPt>
                <c:dPt>
                  <c:idx val="1"/>
                  <c:bubble3D val="0"/>
                  <c:spPr>
                    <a:solidFill>
                      <a:schemeClr val="accent5"/>
                    </a:solidFill>
                    <a:ln w="19050">
                      <a:solidFill>
                        <a:schemeClr val="lt1"/>
                      </a:solidFill>
                    </a:ln>
                    <a:effectLst/>
                  </c:spPr>
                </c:dPt>
                <c:dPt>
                  <c:idx val="2"/>
                  <c:bubble3D val="0"/>
                  <c:spPr>
                    <a:solidFill>
                      <a:schemeClr val="accent4"/>
                    </a:solidFill>
                    <a:ln w="19050">
                      <a:solidFill>
                        <a:schemeClr val="lt1"/>
                      </a:solidFill>
                    </a:ln>
                    <a:effectLst/>
                  </c:spPr>
                </c:dPt>
                <c:dPt>
                  <c:idx val="3"/>
                  <c:bubble3D val="0"/>
                  <c:spPr>
                    <a:solidFill>
                      <a:schemeClr val="accent6">
                        <a:lumMod val="60000"/>
                      </a:schemeClr>
                    </a:solidFill>
                    <a:ln w="19050">
                      <a:solidFill>
                        <a:schemeClr val="lt1"/>
                      </a:solidFill>
                    </a:ln>
                    <a:effectLst/>
                  </c:spPr>
                </c:dPt>
                <c:cat>
                  <c:strRef>
                    <c:extLst>
                      <c:ext xmlns:c15="http://schemas.microsoft.com/office/drawing/2012/chart" uri="{02D57815-91ED-43cb-92C2-25804820EDAC}">
                        <c15:fullRef>
                          <c15:sqref>'3. КЛУБ_ФОРМ'!$A$12:$A$17</c15:sqref>
                        </c15:fullRef>
                        <c15:formulaRef>
                          <c15:sqref>'3. КЛУБ_ФОРМ'!$A$13:$A$16</c15:sqref>
                        </c15:formulaRef>
                      </c:ext>
                    </c:extLst>
                    <c:strCache>
                      <c:ptCount val="4"/>
                      <c:pt idx="0">
                        <c:v>самодеятельного народного творчества</c:v>
                      </c:pt>
                      <c:pt idx="1">
                        <c:v>технического творчества</c:v>
                      </c:pt>
                      <c:pt idx="2">
                        <c:v>спортивные</c:v>
                      </c:pt>
                      <c:pt idx="3">
                        <c:v>любительские объединения и клубы по интересам</c:v>
                      </c:pt>
                    </c:strCache>
                  </c:strRef>
                </c:cat>
                <c:val>
                  <c:numRef>
                    <c:extLst>
                      <c:ext xmlns:c15="http://schemas.microsoft.com/office/drawing/2012/chart" uri="{02D57815-91ED-43cb-92C2-25804820EDAC}">
                        <c15:fullRef>
                          <c15:sqref>'3. КЛУБ_ФОРМ'!$F$12:$F$17</c15:sqref>
                        </c15:fullRef>
                        <c15:formulaRef>
                          <c15:sqref>'3. КЛУБ_ФОРМ'!$F$13:$F$16</c15:sqref>
                        </c15:formulaRef>
                      </c:ext>
                    </c:extLst>
                    <c:numCache>
                      <c:formatCode>General</c:formatCode>
                      <c:ptCount val="4"/>
                    </c:numCache>
                  </c:numRef>
                </c:val>
                <c:extLst xmlns:c16r2="http://schemas.microsoft.com/office/drawing/2015/06/chart" xmlns:c15="http://schemas.microsoft.com/office/drawing/2012/chart">
                  <c:ext xmlns:c16="http://schemas.microsoft.com/office/drawing/2014/chart" uri="{C3380CC4-5D6E-409C-BE32-E72D297353CC}">
                    <c16:uniqueId val="{00000035-A73B-42FF-938F-0422D6990D67}"/>
                  </c:ext>
                  <c:ext xmlns:c15="http://schemas.microsoft.com/office/drawing/2012/chart" uri="{02D57815-91ED-43cb-92C2-25804820EDAC}">
                    <c15:categoryFilterExceptions/>
                  </c:ext>
                </c:extLst>
              </c15:ser>
            </c15:filteredPieSeries>
            <c15:filteredPieSeries>
              <c15:ser>
                <c:idx val="5"/>
                <c:order val="5"/>
                <c:tx>
                  <c:strRef>
                    <c:extLst xmlns:c16r2="http://schemas.microsoft.com/office/drawing/2015/06/chart" xmlns:c15="http://schemas.microsoft.com/office/drawing/2012/chart">
                      <c:ext xmlns:c15="http://schemas.microsoft.com/office/drawing/2012/chart" uri="{02D57815-91ED-43cb-92C2-25804820EDAC}">
                        <c15:formulaRef>
                          <c15:sqref>'3. КЛУБ_ФОРМ'!$G$10:$G$11</c15:sqref>
                        </c15:formulaRef>
                      </c:ext>
                    </c:extLst>
                    <c:strCache>
                      <c:ptCount val="2"/>
                      <c:pt idx="0">
                        <c:v>Формирования</c:v>
                      </c:pt>
                    </c:strCache>
                  </c:strRef>
                </c:tx>
                <c:dPt>
                  <c:idx val="0"/>
                  <c:bubble3D val="0"/>
                  <c:spPr>
                    <a:solidFill>
                      <a:schemeClr val="accent6"/>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37-58A6-4E54-9AB7-F853BA036046}"/>
                    </c:ext>
                  </c:extLst>
                </c:dPt>
                <c:dPt>
                  <c:idx val="1"/>
                  <c:bubble3D val="0"/>
                  <c:spPr>
                    <a:solidFill>
                      <a:schemeClr val="accent5"/>
                    </a:solidFill>
                    <a:ln w="19050">
                      <a:solidFill>
                        <a:schemeClr val="lt1"/>
                      </a:solidFill>
                    </a:ln>
                    <a:effectLst/>
                  </c:spPr>
                </c:dPt>
                <c:dPt>
                  <c:idx val="2"/>
                  <c:bubble3D val="0"/>
                  <c:spPr>
                    <a:solidFill>
                      <a:schemeClr val="accent4"/>
                    </a:solidFill>
                    <a:ln w="19050">
                      <a:solidFill>
                        <a:schemeClr val="lt1"/>
                      </a:solidFill>
                    </a:ln>
                    <a:effectLst/>
                  </c:spPr>
                </c:dPt>
                <c:dPt>
                  <c:idx val="3"/>
                  <c:bubble3D val="0"/>
                  <c:spPr>
                    <a:solidFill>
                      <a:schemeClr val="accent6">
                        <a:lumMod val="60000"/>
                      </a:schemeClr>
                    </a:solidFill>
                    <a:ln w="19050">
                      <a:solidFill>
                        <a:schemeClr val="lt1"/>
                      </a:solidFill>
                    </a:ln>
                    <a:effectLst/>
                  </c:spPr>
                </c:dPt>
                <c:cat>
                  <c:strRef>
                    <c:extLst>
                      <c:ext xmlns:c15="http://schemas.microsoft.com/office/drawing/2012/chart" uri="{02D57815-91ED-43cb-92C2-25804820EDAC}">
                        <c15:fullRef>
                          <c15:sqref>'3. КЛУБ_ФОРМ'!$A$12:$A$17</c15:sqref>
                        </c15:fullRef>
                        <c15:formulaRef>
                          <c15:sqref>'3. КЛУБ_ФОРМ'!$A$13:$A$16</c15:sqref>
                        </c15:formulaRef>
                      </c:ext>
                    </c:extLst>
                    <c:strCache>
                      <c:ptCount val="4"/>
                      <c:pt idx="0">
                        <c:v>самодеятельного народного творчества</c:v>
                      </c:pt>
                      <c:pt idx="1">
                        <c:v>технического творчества</c:v>
                      </c:pt>
                      <c:pt idx="2">
                        <c:v>спортивные</c:v>
                      </c:pt>
                      <c:pt idx="3">
                        <c:v>любительские объединения и клубы по интересам</c:v>
                      </c:pt>
                    </c:strCache>
                  </c:strRef>
                </c:cat>
                <c:val>
                  <c:numRef>
                    <c:extLst>
                      <c:ext xmlns:c15="http://schemas.microsoft.com/office/drawing/2012/chart" uri="{02D57815-91ED-43cb-92C2-25804820EDAC}">
                        <c15:fullRef>
                          <c15:sqref>'3. КЛУБ_ФОРМ'!$G$12:$G$17</c15:sqref>
                        </c15:fullRef>
                        <c15:formulaRef>
                          <c15:sqref>'3. КЛУБ_ФОРМ'!$G$13:$G$16</c15:sqref>
                        </c15:formulaRef>
                      </c:ext>
                    </c:extLst>
                    <c:numCache>
                      <c:formatCode>General</c:formatCode>
                      <c:ptCount val="4"/>
                    </c:numCache>
                  </c:numRef>
                </c:val>
                <c:extLst xmlns:c16r2="http://schemas.microsoft.com/office/drawing/2015/06/chart" xmlns:c15="http://schemas.microsoft.com/office/drawing/2012/chart">
                  <c:ext xmlns:c16="http://schemas.microsoft.com/office/drawing/2014/chart" uri="{C3380CC4-5D6E-409C-BE32-E72D297353CC}">
                    <c16:uniqueId val="{0000003E-A73B-42FF-938F-0422D6990D67}"/>
                  </c:ext>
                  <c:ext xmlns:c15="http://schemas.microsoft.com/office/drawing/2012/chart" uri="{02D57815-91ED-43cb-92C2-25804820EDAC}">
                    <c15:categoryFilterExceptions/>
                  </c:ext>
                </c:extLst>
              </c15:ser>
            </c15:filteredPieSeries>
            <c15:filteredPieSeries>
              <c15:ser>
                <c:idx val="6"/>
                <c:order val="6"/>
                <c:tx>
                  <c:strRef>
                    <c:extLst xmlns:c16r2="http://schemas.microsoft.com/office/drawing/2015/06/chart" xmlns:c15="http://schemas.microsoft.com/office/drawing/2012/chart">
                      <c:ext xmlns:c15="http://schemas.microsoft.com/office/drawing/2012/chart" uri="{02D57815-91ED-43cb-92C2-25804820EDAC}">
                        <c15:formulaRef>
                          <c15:sqref>'3. КЛУБ_ФОРМ'!$H$10:$H$11</c15:sqref>
                        </c15:formulaRef>
                      </c:ext>
                    </c:extLst>
                    <c:strCache>
                      <c:ptCount val="2"/>
                      <c:pt idx="0">
                        <c:v>2018</c:v>
                      </c:pt>
                      <c:pt idx="1">
                        <c:v>Кол-во коллективов</c:v>
                      </c:pt>
                    </c:strCache>
                  </c:strRef>
                </c:tx>
                <c:dPt>
                  <c:idx val="0"/>
                  <c:bubble3D val="0"/>
                  <c:spPr>
                    <a:solidFill>
                      <a:schemeClr val="accent6"/>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3F-58A6-4E54-9AB7-F853BA036046}"/>
                    </c:ext>
                  </c:extLst>
                </c:dPt>
                <c:dPt>
                  <c:idx val="1"/>
                  <c:bubble3D val="0"/>
                  <c:spPr>
                    <a:solidFill>
                      <a:schemeClr val="accent5"/>
                    </a:solidFill>
                    <a:ln w="19050">
                      <a:solidFill>
                        <a:schemeClr val="lt1"/>
                      </a:solidFill>
                    </a:ln>
                    <a:effectLst/>
                  </c:spPr>
                </c:dPt>
                <c:dPt>
                  <c:idx val="2"/>
                  <c:bubble3D val="0"/>
                  <c:spPr>
                    <a:solidFill>
                      <a:schemeClr val="accent4"/>
                    </a:solidFill>
                    <a:ln w="19050">
                      <a:solidFill>
                        <a:schemeClr val="lt1"/>
                      </a:solidFill>
                    </a:ln>
                    <a:effectLst/>
                  </c:spPr>
                </c:dPt>
                <c:dPt>
                  <c:idx val="3"/>
                  <c:bubble3D val="0"/>
                  <c:spPr>
                    <a:solidFill>
                      <a:schemeClr val="accent6">
                        <a:lumMod val="60000"/>
                      </a:schemeClr>
                    </a:solidFill>
                    <a:ln w="19050">
                      <a:solidFill>
                        <a:schemeClr val="lt1"/>
                      </a:solidFill>
                    </a:ln>
                    <a:effectLst/>
                  </c:spPr>
                </c:dPt>
                <c:cat>
                  <c:strRef>
                    <c:extLst>
                      <c:ext xmlns:c15="http://schemas.microsoft.com/office/drawing/2012/chart" uri="{02D57815-91ED-43cb-92C2-25804820EDAC}">
                        <c15:fullRef>
                          <c15:sqref>'3. КЛУБ_ФОРМ'!$A$12:$A$17</c15:sqref>
                        </c15:fullRef>
                        <c15:formulaRef>
                          <c15:sqref>'3. КЛУБ_ФОРМ'!$A$13:$A$16</c15:sqref>
                        </c15:formulaRef>
                      </c:ext>
                    </c:extLst>
                    <c:strCache>
                      <c:ptCount val="4"/>
                      <c:pt idx="0">
                        <c:v>самодеятельного народного творчества</c:v>
                      </c:pt>
                      <c:pt idx="1">
                        <c:v>технического творчества</c:v>
                      </c:pt>
                      <c:pt idx="2">
                        <c:v>спортивные</c:v>
                      </c:pt>
                      <c:pt idx="3">
                        <c:v>любительские объединения и клубы по интересам</c:v>
                      </c:pt>
                    </c:strCache>
                  </c:strRef>
                </c:cat>
                <c:val>
                  <c:numRef>
                    <c:extLst>
                      <c:ext xmlns:c15="http://schemas.microsoft.com/office/drawing/2012/chart" uri="{02D57815-91ED-43cb-92C2-25804820EDAC}">
                        <c15:fullRef>
                          <c15:sqref>'3. КЛУБ_ФОРМ'!$H$12:$H$17</c15:sqref>
                        </c15:fullRef>
                        <c15:formulaRef>
                          <c15:sqref>'3. КЛУБ_ФОРМ'!$H$13:$H$16</c15:sqref>
                        </c15:formulaRef>
                      </c:ext>
                    </c:extLst>
                    <c:numCache>
                      <c:formatCode>0</c:formatCode>
                      <c:ptCount val="4"/>
                      <c:pt idx="0">
                        <c:v>65</c:v>
                      </c:pt>
                      <c:pt idx="3">
                        <c:v>26</c:v>
                      </c:pt>
                    </c:numCache>
                  </c:numRef>
                </c:val>
                <c:extLst xmlns:c16r2="http://schemas.microsoft.com/office/drawing/2015/06/chart" xmlns:c15="http://schemas.microsoft.com/office/drawing/2012/chart">
                  <c:ext xmlns:c16="http://schemas.microsoft.com/office/drawing/2014/chart" uri="{C3380CC4-5D6E-409C-BE32-E72D297353CC}">
                    <c16:uniqueId val="{00000047-A73B-42FF-938F-0422D6990D67}"/>
                  </c:ext>
                  <c:ext xmlns:c15="http://schemas.microsoft.com/office/drawing/2012/chart" uri="{02D57815-91ED-43cb-92C2-25804820EDAC}">
                    <c15:categoryFilterExceptions/>
                  </c:ext>
                </c:extLst>
              </c15:ser>
            </c15:filteredPieSeries>
            <c15:filteredPieSeries>
              <c15:ser>
                <c:idx val="7"/>
                <c:order val="7"/>
                <c:tx>
                  <c:strRef>
                    <c:extLst xmlns:c16r2="http://schemas.microsoft.com/office/drawing/2015/06/chart" xmlns:c15="http://schemas.microsoft.com/office/drawing/2012/chart">
                      <c:ext xmlns:c15="http://schemas.microsoft.com/office/drawing/2012/chart" uri="{02D57815-91ED-43cb-92C2-25804820EDAC}">
                        <c15:formulaRef>
                          <c15:sqref>'3. КЛУБ_ФОРМ'!$I$10:$I$11</c15:sqref>
                        </c15:formulaRef>
                      </c:ext>
                    </c:extLst>
                    <c:strCache>
                      <c:ptCount val="2"/>
                      <c:pt idx="0">
                        <c:v>2018</c:v>
                      </c:pt>
                      <c:pt idx="1">
                        <c:v>Кол-во участников</c:v>
                      </c:pt>
                    </c:strCache>
                  </c:strRef>
                </c:tx>
                <c:dPt>
                  <c:idx val="0"/>
                  <c:bubble3D val="0"/>
                  <c:spPr>
                    <a:solidFill>
                      <a:schemeClr val="accent6"/>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47-58A6-4E54-9AB7-F853BA036046}"/>
                    </c:ext>
                  </c:extLst>
                </c:dPt>
                <c:dPt>
                  <c:idx val="1"/>
                  <c:bubble3D val="0"/>
                  <c:spPr>
                    <a:solidFill>
                      <a:schemeClr val="accent5"/>
                    </a:solidFill>
                    <a:ln w="19050">
                      <a:solidFill>
                        <a:schemeClr val="lt1"/>
                      </a:solidFill>
                    </a:ln>
                    <a:effectLst/>
                  </c:spPr>
                </c:dPt>
                <c:dPt>
                  <c:idx val="2"/>
                  <c:bubble3D val="0"/>
                  <c:spPr>
                    <a:solidFill>
                      <a:schemeClr val="accent4"/>
                    </a:solidFill>
                    <a:ln w="19050">
                      <a:solidFill>
                        <a:schemeClr val="lt1"/>
                      </a:solidFill>
                    </a:ln>
                    <a:effectLst/>
                  </c:spPr>
                </c:dPt>
                <c:dPt>
                  <c:idx val="3"/>
                  <c:bubble3D val="0"/>
                  <c:spPr>
                    <a:solidFill>
                      <a:schemeClr val="accent6">
                        <a:lumMod val="60000"/>
                      </a:schemeClr>
                    </a:solidFill>
                    <a:ln w="19050">
                      <a:solidFill>
                        <a:schemeClr val="lt1"/>
                      </a:solidFill>
                    </a:ln>
                    <a:effectLst/>
                  </c:spPr>
                </c:dPt>
                <c:cat>
                  <c:strRef>
                    <c:extLst>
                      <c:ext xmlns:c15="http://schemas.microsoft.com/office/drawing/2012/chart" uri="{02D57815-91ED-43cb-92C2-25804820EDAC}">
                        <c15:fullRef>
                          <c15:sqref>'3. КЛУБ_ФОРМ'!$A$12:$A$17</c15:sqref>
                        </c15:fullRef>
                        <c15:formulaRef>
                          <c15:sqref>'3. КЛУБ_ФОРМ'!$A$13:$A$16</c15:sqref>
                        </c15:formulaRef>
                      </c:ext>
                    </c:extLst>
                    <c:strCache>
                      <c:ptCount val="4"/>
                      <c:pt idx="0">
                        <c:v>самодеятельного народного творчества</c:v>
                      </c:pt>
                      <c:pt idx="1">
                        <c:v>технического творчества</c:v>
                      </c:pt>
                      <c:pt idx="2">
                        <c:v>спортивные</c:v>
                      </c:pt>
                      <c:pt idx="3">
                        <c:v>любительские объединения и клубы по интересам</c:v>
                      </c:pt>
                    </c:strCache>
                  </c:strRef>
                </c:cat>
                <c:val>
                  <c:numRef>
                    <c:extLst>
                      <c:ext xmlns:c15="http://schemas.microsoft.com/office/drawing/2012/chart" uri="{02D57815-91ED-43cb-92C2-25804820EDAC}">
                        <c15:fullRef>
                          <c15:sqref>'3. КЛУБ_ФОРМ'!$I$12:$I$17</c15:sqref>
                        </c15:fullRef>
                        <c15:formulaRef>
                          <c15:sqref>'3. КЛУБ_ФОРМ'!$I$13:$I$16</c15:sqref>
                        </c15:formulaRef>
                      </c:ext>
                    </c:extLst>
                    <c:numCache>
                      <c:formatCode>0</c:formatCode>
                      <c:ptCount val="4"/>
                      <c:pt idx="0">
                        <c:v>760</c:v>
                      </c:pt>
                      <c:pt idx="3">
                        <c:v>574</c:v>
                      </c:pt>
                    </c:numCache>
                  </c:numRef>
                </c:val>
                <c:extLst xmlns:c16r2="http://schemas.microsoft.com/office/drawing/2015/06/chart" xmlns:c15="http://schemas.microsoft.com/office/drawing/2012/chart">
                  <c:ext xmlns:c16="http://schemas.microsoft.com/office/drawing/2014/chart" uri="{C3380CC4-5D6E-409C-BE32-E72D297353CC}">
                    <c16:uniqueId val="{00000050-A73B-42FF-938F-0422D6990D67}"/>
                  </c:ext>
                  <c:ext xmlns:c15="http://schemas.microsoft.com/office/drawing/2012/chart" uri="{02D57815-91ED-43cb-92C2-25804820EDAC}">
                    <c15:categoryFilterExceptions/>
                  </c:ext>
                </c:extLst>
              </c15:ser>
            </c15:filteredPieSeries>
            <c15:filteredPieSeries>
              <c15:ser>
                <c:idx val="8"/>
                <c:order val="8"/>
                <c:tx>
                  <c:strRef>
                    <c:extLst xmlns:c16r2="http://schemas.microsoft.com/office/drawing/2015/06/chart" xmlns:c15="http://schemas.microsoft.com/office/drawing/2012/chart">
                      <c:ext xmlns:c15="http://schemas.microsoft.com/office/drawing/2012/chart" uri="{02D57815-91ED-43cb-92C2-25804820EDAC}">
                        <c15:formulaRef>
                          <c15:sqref>'3. КЛУБ_ФОРМ'!$J$10:$J$11</c15:sqref>
                        </c15:formulaRef>
                      </c:ext>
                    </c:extLst>
                    <c:strCache>
                      <c:ptCount val="2"/>
                      <c:pt idx="0">
                        <c:v>2019</c:v>
                      </c:pt>
                      <c:pt idx="1">
                        <c:v>Кол-во коллективов</c:v>
                      </c:pt>
                    </c:strCache>
                  </c:strRef>
                </c:tx>
                <c:dPt>
                  <c:idx val="0"/>
                  <c:bubble3D val="0"/>
                  <c:spPr>
                    <a:solidFill>
                      <a:schemeClr val="accent6"/>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4F-58A6-4E54-9AB7-F853BA036046}"/>
                    </c:ext>
                  </c:extLst>
                </c:dPt>
                <c:dPt>
                  <c:idx val="1"/>
                  <c:bubble3D val="0"/>
                  <c:spPr>
                    <a:solidFill>
                      <a:schemeClr val="accent5"/>
                    </a:solidFill>
                    <a:ln w="19050">
                      <a:solidFill>
                        <a:schemeClr val="lt1"/>
                      </a:solidFill>
                    </a:ln>
                    <a:effectLst/>
                  </c:spPr>
                </c:dPt>
                <c:dPt>
                  <c:idx val="2"/>
                  <c:bubble3D val="0"/>
                  <c:spPr>
                    <a:solidFill>
                      <a:schemeClr val="accent4"/>
                    </a:solidFill>
                    <a:ln w="19050">
                      <a:solidFill>
                        <a:schemeClr val="lt1"/>
                      </a:solidFill>
                    </a:ln>
                    <a:effectLst/>
                  </c:spPr>
                </c:dPt>
                <c:dPt>
                  <c:idx val="3"/>
                  <c:bubble3D val="0"/>
                  <c:spPr>
                    <a:solidFill>
                      <a:schemeClr val="accent6">
                        <a:lumMod val="60000"/>
                      </a:schemeClr>
                    </a:solidFill>
                    <a:ln w="19050">
                      <a:solidFill>
                        <a:schemeClr val="lt1"/>
                      </a:solidFill>
                    </a:ln>
                    <a:effectLst/>
                  </c:spPr>
                </c:dPt>
                <c:cat>
                  <c:strRef>
                    <c:extLst>
                      <c:ext xmlns:c15="http://schemas.microsoft.com/office/drawing/2012/chart" uri="{02D57815-91ED-43cb-92C2-25804820EDAC}">
                        <c15:fullRef>
                          <c15:sqref>'3. КЛУБ_ФОРМ'!$A$12:$A$17</c15:sqref>
                        </c15:fullRef>
                        <c15:formulaRef>
                          <c15:sqref>'3. КЛУБ_ФОРМ'!$A$13:$A$16</c15:sqref>
                        </c15:formulaRef>
                      </c:ext>
                    </c:extLst>
                    <c:strCache>
                      <c:ptCount val="4"/>
                      <c:pt idx="0">
                        <c:v>самодеятельного народного творчества</c:v>
                      </c:pt>
                      <c:pt idx="1">
                        <c:v>технического творчества</c:v>
                      </c:pt>
                      <c:pt idx="2">
                        <c:v>спортивные</c:v>
                      </c:pt>
                      <c:pt idx="3">
                        <c:v>любительские объединения и клубы по интересам</c:v>
                      </c:pt>
                    </c:strCache>
                  </c:strRef>
                </c:cat>
                <c:val>
                  <c:numRef>
                    <c:extLst>
                      <c:ext xmlns:c15="http://schemas.microsoft.com/office/drawing/2012/chart" uri="{02D57815-91ED-43cb-92C2-25804820EDAC}">
                        <c15:fullRef>
                          <c15:sqref>'3. КЛУБ_ФОРМ'!$J$12:$J$17</c15:sqref>
                        </c15:fullRef>
                        <c15:formulaRef>
                          <c15:sqref>'3. КЛУБ_ФОРМ'!$J$13:$J$16</c15:sqref>
                        </c15:formulaRef>
                      </c:ext>
                    </c:extLst>
                    <c:numCache>
                      <c:formatCode>0</c:formatCode>
                      <c:ptCount val="4"/>
                      <c:pt idx="0">
                        <c:v>67</c:v>
                      </c:pt>
                      <c:pt idx="3">
                        <c:v>25</c:v>
                      </c:pt>
                    </c:numCache>
                  </c:numRef>
                </c:val>
                <c:extLst xmlns:c16r2="http://schemas.microsoft.com/office/drawing/2015/06/chart" xmlns:c15="http://schemas.microsoft.com/office/drawing/2012/chart">
                  <c:ext xmlns:c16="http://schemas.microsoft.com/office/drawing/2014/chart" uri="{C3380CC4-5D6E-409C-BE32-E72D297353CC}">
                    <c16:uniqueId val="{00000059-A73B-42FF-938F-0422D6990D67}"/>
                  </c:ext>
                  <c:ext xmlns:c15="http://schemas.microsoft.com/office/drawing/2012/chart" uri="{02D57815-91ED-43cb-92C2-25804820EDAC}">
                    <c15:categoryFilterExceptions/>
                  </c:ext>
                </c:extLst>
              </c15:ser>
            </c15:filteredPieSeries>
            <c15:filteredPieSeries>
              <c15:ser>
                <c:idx val="9"/>
                <c:order val="9"/>
                <c:tx>
                  <c:strRef>
                    <c:extLst xmlns:c16r2="http://schemas.microsoft.com/office/drawing/2015/06/chart" xmlns:c15="http://schemas.microsoft.com/office/drawing/2012/chart">
                      <c:ext xmlns:c15="http://schemas.microsoft.com/office/drawing/2012/chart" uri="{02D57815-91ED-43cb-92C2-25804820EDAC}">
                        <c15:formulaRef>
                          <c15:sqref>'3. КЛУБ_ФОРМ'!$K$10:$K$11</c15:sqref>
                        </c15:formulaRef>
                      </c:ext>
                    </c:extLst>
                    <c:strCache>
                      <c:ptCount val="2"/>
                      <c:pt idx="0">
                        <c:v>2019</c:v>
                      </c:pt>
                      <c:pt idx="1">
                        <c:v>Кол-во участников</c:v>
                      </c:pt>
                    </c:strCache>
                  </c:strRef>
                </c:tx>
                <c:dPt>
                  <c:idx val="0"/>
                  <c:bubble3D val="0"/>
                  <c:spPr>
                    <a:solidFill>
                      <a:schemeClr val="accent6"/>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57-58A6-4E54-9AB7-F853BA036046}"/>
                    </c:ext>
                  </c:extLst>
                </c:dPt>
                <c:dPt>
                  <c:idx val="1"/>
                  <c:bubble3D val="0"/>
                  <c:spPr>
                    <a:solidFill>
                      <a:schemeClr val="accent5"/>
                    </a:solidFill>
                    <a:ln w="19050">
                      <a:solidFill>
                        <a:schemeClr val="lt1"/>
                      </a:solidFill>
                    </a:ln>
                    <a:effectLst/>
                  </c:spPr>
                </c:dPt>
                <c:dPt>
                  <c:idx val="2"/>
                  <c:bubble3D val="0"/>
                  <c:spPr>
                    <a:solidFill>
                      <a:schemeClr val="accent4"/>
                    </a:solidFill>
                    <a:ln w="19050">
                      <a:solidFill>
                        <a:schemeClr val="lt1"/>
                      </a:solidFill>
                    </a:ln>
                    <a:effectLst/>
                  </c:spPr>
                </c:dPt>
                <c:dPt>
                  <c:idx val="3"/>
                  <c:bubble3D val="0"/>
                  <c:spPr>
                    <a:solidFill>
                      <a:schemeClr val="accent6">
                        <a:lumMod val="60000"/>
                      </a:schemeClr>
                    </a:solidFill>
                    <a:ln w="19050">
                      <a:solidFill>
                        <a:schemeClr val="lt1"/>
                      </a:solidFill>
                    </a:ln>
                    <a:effectLst/>
                  </c:spPr>
                </c:dPt>
                <c:cat>
                  <c:strRef>
                    <c:extLst>
                      <c:ext xmlns:c15="http://schemas.microsoft.com/office/drawing/2012/chart" uri="{02D57815-91ED-43cb-92C2-25804820EDAC}">
                        <c15:fullRef>
                          <c15:sqref>'3. КЛУБ_ФОРМ'!$A$12:$A$17</c15:sqref>
                        </c15:fullRef>
                        <c15:formulaRef>
                          <c15:sqref>'3. КЛУБ_ФОРМ'!$A$13:$A$16</c15:sqref>
                        </c15:formulaRef>
                      </c:ext>
                    </c:extLst>
                    <c:strCache>
                      <c:ptCount val="4"/>
                      <c:pt idx="0">
                        <c:v>самодеятельного народного творчества</c:v>
                      </c:pt>
                      <c:pt idx="1">
                        <c:v>технического творчества</c:v>
                      </c:pt>
                      <c:pt idx="2">
                        <c:v>спортивные</c:v>
                      </c:pt>
                      <c:pt idx="3">
                        <c:v>любительские объединения и клубы по интересам</c:v>
                      </c:pt>
                    </c:strCache>
                  </c:strRef>
                </c:cat>
                <c:val>
                  <c:numRef>
                    <c:extLst>
                      <c:ext xmlns:c15="http://schemas.microsoft.com/office/drawing/2012/chart" uri="{02D57815-91ED-43cb-92C2-25804820EDAC}">
                        <c15:fullRef>
                          <c15:sqref>'3. КЛУБ_ФОРМ'!$K$12:$K$17</c15:sqref>
                        </c15:fullRef>
                        <c15:formulaRef>
                          <c15:sqref>'3. КЛУБ_ФОРМ'!$K$13:$K$16</c15:sqref>
                        </c15:formulaRef>
                      </c:ext>
                    </c:extLst>
                    <c:numCache>
                      <c:formatCode>0</c:formatCode>
                      <c:ptCount val="4"/>
                      <c:pt idx="0">
                        <c:v>899</c:v>
                      </c:pt>
                      <c:pt idx="3">
                        <c:v>567</c:v>
                      </c:pt>
                    </c:numCache>
                  </c:numRef>
                </c:val>
                <c:extLst xmlns:c16r2="http://schemas.microsoft.com/office/drawing/2015/06/chart" xmlns:c15="http://schemas.microsoft.com/office/drawing/2012/chart">
                  <c:ext xmlns:c16="http://schemas.microsoft.com/office/drawing/2014/chart" uri="{C3380CC4-5D6E-409C-BE32-E72D297353CC}">
                    <c16:uniqueId val="{00000062-A73B-42FF-938F-0422D6990D67}"/>
                  </c:ext>
                  <c:ext xmlns:c15="http://schemas.microsoft.com/office/drawing/2012/chart" uri="{02D57815-91ED-43cb-92C2-25804820EDAC}">
                    <c15:categoryFilterExceptions/>
                  </c:ext>
                </c:extLst>
              </c15:ser>
            </c15:filteredPieSeries>
            <c15:filteredPieSeries>
              <c15:ser>
                <c:idx val="10"/>
                <c:order val="10"/>
                <c:tx>
                  <c:strRef>
                    <c:extLst xmlns:c16r2="http://schemas.microsoft.com/office/drawing/2015/06/chart" xmlns:c15="http://schemas.microsoft.com/office/drawing/2012/chart">
                      <c:ext xmlns:c15="http://schemas.microsoft.com/office/drawing/2012/chart" uri="{02D57815-91ED-43cb-92C2-25804820EDAC}">
                        <c15:formulaRef>
                          <c15:sqref>'3. КЛУБ_ФОРМ'!$L$10:$L$11</c15:sqref>
                        </c15:formulaRef>
                      </c:ext>
                    </c:extLst>
                    <c:strCache>
                      <c:ptCount val="2"/>
                      <c:pt idx="0">
                        <c:v>2020</c:v>
                      </c:pt>
                      <c:pt idx="1">
                        <c:v>Кол-во коллективов</c:v>
                      </c:pt>
                    </c:strCache>
                  </c:strRef>
                </c:tx>
                <c:dPt>
                  <c:idx val="0"/>
                  <c:bubble3D val="0"/>
                  <c:spPr>
                    <a:solidFill>
                      <a:schemeClr val="accent6"/>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5F-58A6-4E54-9AB7-F853BA036046}"/>
                    </c:ext>
                  </c:extLst>
                </c:dPt>
                <c:dPt>
                  <c:idx val="1"/>
                  <c:bubble3D val="0"/>
                  <c:spPr>
                    <a:solidFill>
                      <a:schemeClr val="accent5"/>
                    </a:solidFill>
                    <a:ln w="19050">
                      <a:solidFill>
                        <a:schemeClr val="lt1"/>
                      </a:solidFill>
                    </a:ln>
                    <a:effectLst/>
                  </c:spPr>
                </c:dPt>
                <c:dPt>
                  <c:idx val="2"/>
                  <c:bubble3D val="0"/>
                  <c:spPr>
                    <a:solidFill>
                      <a:schemeClr val="accent4"/>
                    </a:solidFill>
                    <a:ln w="19050">
                      <a:solidFill>
                        <a:schemeClr val="lt1"/>
                      </a:solidFill>
                    </a:ln>
                    <a:effectLst/>
                  </c:spPr>
                </c:dPt>
                <c:dPt>
                  <c:idx val="3"/>
                  <c:bubble3D val="0"/>
                  <c:spPr>
                    <a:solidFill>
                      <a:schemeClr val="accent6">
                        <a:lumMod val="60000"/>
                      </a:schemeClr>
                    </a:solidFill>
                    <a:ln w="19050">
                      <a:solidFill>
                        <a:schemeClr val="lt1"/>
                      </a:solidFill>
                    </a:ln>
                    <a:effectLst/>
                  </c:spPr>
                </c:dPt>
                <c:cat>
                  <c:strRef>
                    <c:extLst>
                      <c:ext xmlns:c15="http://schemas.microsoft.com/office/drawing/2012/chart" uri="{02D57815-91ED-43cb-92C2-25804820EDAC}">
                        <c15:fullRef>
                          <c15:sqref>'3. КЛУБ_ФОРМ'!$A$12:$A$17</c15:sqref>
                        </c15:fullRef>
                        <c15:formulaRef>
                          <c15:sqref>'3. КЛУБ_ФОРМ'!$A$13:$A$16</c15:sqref>
                        </c15:formulaRef>
                      </c:ext>
                    </c:extLst>
                    <c:strCache>
                      <c:ptCount val="4"/>
                      <c:pt idx="0">
                        <c:v>самодеятельного народного творчества</c:v>
                      </c:pt>
                      <c:pt idx="1">
                        <c:v>технического творчества</c:v>
                      </c:pt>
                      <c:pt idx="2">
                        <c:v>спортивные</c:v>
                      </c:pt>
                      <c:pt idx="3">
                        <c:v>любительские объединения и клубы по интересам</c:v>
                      </c:pt>
                    </c:strCache>
                  </c:strRef>
                </c:cat>
                <c:val>
                  <c:numRef>
                    <c:extLst>
                      <c:ext xmlns:c15="http://schemas.microsoft.com/office/drawing/2012/chart" uri="{02D57815-91ED-43cb-92C2-25804820EDAC}">
                        <c15:fullRef>
                          <c15:sqref>'3. КЛУБ_ФОРМ'!$L$12:$L$17</c15:sqref>
                        </c15:fullRef>
                        <c15:formulaRef>
                          <c15:sqref>'3. КЛУБ_ФОРМ'!$L$13:$L$16</c15:sqref>
                        </c15:formulaRef>
                      </c:ext>
                    </c:extLst>
                    <c:numCache>
                      <c:formatCode>General</c:formatCode>
                      <c:ptCount val="4"/>
                      <c:pt idx="0">
                        <c:v>52</c:v>
                      </c:pt>
                      <c:pt idx="1">
                        <c:v>0</c:v>
                      </c:pt>
                      <c:pt idx="2">
                        <c:v>0</c:v>
                      </c:pt>
                      <c:pt idx="3">
                        <c:v>29</c:v>
                      </c:pt>
                    </c:numCache>
                  </c:numRef>
                </c:val>
                <c:extLst xmlns:c16r2="http://schemas.microsoft.com/office/drawing/2015/06/chart" xmlns:c15="http://schemas.microsoft.com/office/drawing/2012/chart">
                  <c:ext xmlns:c16="http://schemas.microsoft.com/office/drawing/2014/chart" uri="{C3380CC4-5D6E-409C-BE32-E72D297353CC}">
                    <c16:uniqueId val="{0000006B-A73B-42FF-938F-0422D6990D67}"/>
                  </c:ext>
                  <c:ext xmlns:c15="http://schemas.microsoft.com/office/drawing/2012/chart" uri="{02D57815-91ED-43cb-92C2-25804820EDAC}">
                    <c15:categoryFilterExceptions/>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latin typeface="Times New Roman" panose="02020603050405020304" pitchFamily="18" charset="0"/>
          <a:cs typeface="Times New Roman" panose="02020603050405020304" pitchFamily="18" charset="0"/>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ru-RU" sz="1400"/>
              <a:t>Количество конкурсов различного уровня, в которых принимали участие клубные формирования в динамике</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ru-RU"/>
        </a:p>
      </c:txPr>
    </c:title>
    <c:autoTitleDeleted val="0"/>
    <c:plotArea>
      <c:layout/>
      <c:barChart>
        <c:barDir val="bar"/>
        <c:grouping val="clustered"/>
        <c:varyColors val="0"/>
        <c:ser>
          <c:idx val="0"/>
          <c:order val="0"/>
          <c:tx>
            <c:strRef>
              <c:f>'РАБОЧАЯ Не вскрывать'!$A$18</c:f>
              <c:strCache>
                <c:ptCount val="1"/>
                <c:pt idx="0">
                  <c:v>муниципальный</c:v>
                </c:pt>
              </c:strCache>
            </c:strRef>
          </c:tx>
          <c:spPr>
            <a:solidFill>
              <a:schemeClr val="accent1"/>
            </a:solidFill>
            <a:ln>
              <a:noFill/>
            </a:ln>
            <a:effectLst/>
          </c:spPr>
          <c:invertIfNegative val="0"/>
          <c:cat>
            <c:numRef>
              <c:f>'РАБОЧАЯ Не вскрывать'!$B$17:$D$17</c:f>
              <c:numCache>
                <c:formatCode>General</c:formatCode>
                <c:ptCount val="3"/>
                <c:pt idx="0">
                  <c:v>2018</c:v>
                </c:pt>
                <c:pt idx="1">
                  <c:v>2019</c:v>
                </c:pt>
                <c:pt idx="2">
                  <c:v>2020</c:v>
                </c:pt>
              </c:numCache>
            </c:numRef>
          </c:cat>
          <c:val>
            <c:numRef>
              <c:f>'РАБОЧАЯ Не вскрывать'!$B$18:$D$18</c:f>
              <c:numCache>
                <c:formatCode>General</c:formatCode>
                <c:ptCount val="3"/>
                <c:pt idx="0">
                  <c:v>1</c:v>
                </c:pt>
                <c:pt idx="1">
                  <c:v>1</c:v>
                </c:pt>
                <c:pt idx="2">
                  <c:v>11</c:v>
                </c:pt>
              </c:numCache>
            </c:numRef>
          </c:val>
          <c:extLst xmlns:c16r2="http://schemas.microsoft.com/office/drawing/2015/06/chart">
            <c:ext xmlns:c16="http://schemas.microsoft.com/office/drawing/2014/chart" uri="{C3380CC4-5D6E-409C-BE32-E72D297353CC}">
              <c16:uniqueId val="{00000000-ED66-441B-B473-CBA7E552365B}"/>
            </c:ext>
          </c:extLst>
        </c:ser>
        <c:ser>
          <c:idx val="1"/>
          <c:order val="1"/>
          <c:tx>
            <c:strRef>
              <c:f>'РАБОЧАЯ Не вскрывать'!$A$19</c:f>
              <c:strCache>
                <c:ptCount val="1"/>
                <c:pt idx="0">
                  <c:v>краевой</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'РАБОЧАЯ Не вскрывать'!$B$17:$D$17</c:f>
              <c:numCache>
                <c:formatCode>General</c:formatCode>
                <c:ptCount val="3"/>
                <c:pt idx="0">
                  <c:v>2018</c:v>
                </c:pt>
                <c:pt idx="1">
                  <c:v>2019</c:v>
                </c:pt>
                <c:pt idx="2">
                  <c:v>2020</c:v>
                </c:pt>
              </c:numCache>
            </c:numRef>
          </c:cat>
          <c:val>
            <c:numRef>
              <c:f>'РАБОЧАЯ Не вскрывать'!$B$19:$D$19</c:f>
              <c:numCache>
                <c:formatCode>General</c:formatCode>
                <c:ptCount val="3"/>
                <c:pt idx="0">
                  <c:v>22</c:v>
                </c:pt>
                <c:pt idx="1">
                  <c:v>26</c:v>
                </c:pt>
                <c:pt idx="2">
                  <c:v>9</c:v>
                </c:pt>
              </c:numCache>
            </c:numRef>
          </c:val>
          <c:extLst xmlns:c16r2="http://schemas.microsoft.com/office/drawing/2015/06/chart">
            <c:ext xmlns:c16="http://schemas.microsoft.com/office/drawing/2014/chart" uri="{C3380CC4-5D6E-409C-BE32-E72D297353CC}">
              <c16:uniqueId val="{00000001-ED66-441B-B473-CBA7E552365B}"/>
            </c:ext>
          </c:extLst>
        </c:ser>
        <c:ser>
          <c:idx val="2"/>
          <c:order val="2"/>
          <c:tx>
            <c:strRef>
              <c:f>'РАБОЧАЯ Не вскрывать'!$A$20</c:f>
              <c:strCache>
                <c:ptCount val="1"/>
                <c:pt idx="0">
                  <c:v>региональный</c:v>
                </c:pt>
              </c:strCache>
            </c:strRef>
          </c:tx>
          <c:spPr>
            <a:solidFill>
              <a:schemeClr val="accent3"/>
            </a:solidFill>
            <a:ln>
              <a:noFill/>
            </a:ln>
            <a:effectLst/>
          </c:spPr>
          <c:invertIfNegative val="0"/>
          <c:cat>
            <c:numRef>
              <c:f>'РАБОЧАЯ Не вскрывать'!$B$17:$D$17</c:f>
              <c:numCache>
                <c:formatCode>General</c:formatCode>
                <c:ptCount val="3"/>
                <c:pt idx="0">
                  <c:v>2018</c:v>
                </c:pt>
                <c:pt idx="1">
                  <c:v>2019</c:v>
                </c:pt>
                <c:pt idx="2">
                  <c:v>2020</c:v>
                </c:pt>
              </c:numCache>
            </c:numRef>
          </c:cat>
          <c:val>
            <c:numRef>
              <c:f>'РАБОЧАЯ Не вскрывать'!$B$20:$D$20</c:f>
              <c:numCache>
                <c:formatCode>General</c:formatCode>
                <c:ptCount val="3"/>
                <c:pt idx="0">
                  <c:v>3</c:v>
                </c:pt>
                <c:pt idx="1">
                  <c:v>1</c:v>
                </c:pt>
                <c:pt idx="2">
                  <c:v>1</c:v>
                </c:pt>
              </c:numCache>
            </c:numRef>
          </c:val>
          <c:extLst xmlns:c16r2="http://schemas.microsoft.com/office/drawing/2015/06/chart">
            <c:ext xmlns:c16="http://schemas.microsoft.com/office/drawing/2014/chart" uri="{C3380CC4-5D6E-409C-BE32-E72D297353CC}">
              <c16:uniqueId val="{00000002-ED66-441B-B473-CBA7E552365B}"/>
            </c:ext>
          </c:extLst>
        </c:ser>
        <c:ser>
          <c:idx val="3"/>
          <c:order val="3"/>
          <c:tx>
            <c:strRef>
              <c:f>'РАБОЧАЯ Не вскрывать'!$A$21</c:f>
              <c:strCache>
                <c:ptCount val="1"/>
                <c:pt idx="0">
                  <c:v>всероссийский</c:v>
                </c:pt>
              </c:strCache>
            </c:strRef>
          </c:tx>
          <c:spPr>
            <a:solidFill>
              <a:schemeClr val="accent4"/>
            </a:solidFill>
            <a:ln>
              <a:noFill/>
            </a:ln>
            <a:effectLst/>
          </c:spPr>
          <c:invertIfNegative val="0"/>
          <c:cat>
            <c:numRef>
              <c:f>'РАБОЧАЯ Не вскрывать'!$B$17:$D$17</c:f>
              <c:numCache>
                <c:formatCode>General</c:formatCode>
                <c:ptCount val="3"/>
                <c:pt idx="0">
                  <c:v>2018</c:v>
                </c:pt>
                <c:pt idx="1">
                  <c:v>2019</c:v>
                </c:pt>
                <c:pt idx="2">
                  <c:v>2020</c:v>
                </c:pt>
              </c:numCache>
            </c:numRef>
          </c:cat>
          <c:val>
            <c:numRef>
              <c:f>'РАБОЧАЯ Не вскрывать'!$B$21:$D$21</c:f>
              <c:numCache>
                <c:formatCode>General</c:formatCode>
                <c:ptCount val="3"/>
                <c:pt idx="0">
                  <c:v>21</c:v>
                </c:pt>
                <c:pt idx="1">
                  <c:v>24</c:v>
                </c:pt>
                <c:pt idx="2">
                  <c:v>7</c:v>
                </c:pt>
              </c:numCache>
            </c:numRef>
          </c:val>
          <c:extLst xmlns:c16r2="http://schemas.microsoft.com/office/drawing/2015/06/chart">
            <c:ext xmlns:c16="http://schemas.microsoft.com/office/drawing/2014/chart" uri="{C3380CC4-5D6E-409C-BE32-E72D297353CC}">
              <c16:uniqueId val="{00000003-ED66-441B-B473-CBA7E552365B}"/>
            </c:ext>
          </c:extLst>
        </c:ser>
        <c:ser>
          <c:idx val="4"/>
          <c:order val="4"/>
          <c:tx>
            <c:strRef>
              <c:f>'РАБОЧАЯ Не вскрывать'!$A$22</c:f>
              <c:strCache>
                <c:ptCount val="1"/>
                <c:pt idx="0">
                  <c:v>международный</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'РАБОЧАЯ Не вскрывать'!$B$17:$D$17</c:f>
              <c:numCache>
                <c:formatCode>General</c:formatCode>
                <c:ptCount val="3"/>
                <c:pt idx="0">
                  <c:v>2018</c:v>
                </c:pt>
                <c:pt idx="1">
                  <c:v>2019</c:v>
                </c:pt>
                <c:pt idx="2">
                  <c:v>2020</c:v>
                </c:pt>
              </c:numCache>
            </c:numRef>
          </c:cat>
          <c:val>
            <c:numRef>
              <c:f>'РАБОЧАЯ Не вскрывать'!$B$22:$D$22</c:f>
              <c:numCache>
                <c:formatCode>General</c:formatCode>
                <c:ptCount val="3"/>
                <c:pt idx="0">
                  <c:v>4</c:v>
                </c:pt>
                <c:pt idx="1">
                  <c:v>10</c:v>
                </c:pt>
                <c:pt idx="2">
                  <c:v>7</c:v>
                </c:pt>
              </c:numCache>
            </c:numRef>
          </c:val>
          <c:extLst xmlns:c16r2="http://schemas.microsoft.com/office/drawing/2015/06/chart">
            <c:ext xmlns:c16="http://schemas.microsoft.com/office/drawing/2014/chart" uri="{C3380CC4-5D6E-409C-BE32-E72D297353CC}">
              <c16:uniqueId val="{00000004-ED66-441B-B473-CBA7E552365B}"/>
            </c:ext>
          </c:extLst>
        </c:ser>
        <c:dLbls>
          <c:showLegendKey val="0"/>
          <c:showVal val="0"/>
          <c:showCatName val="0"/>
          <c:showSerName val="0"/>
          <c:showPercent val="0"/>
          <c:showBubbleSize val="0"/>
        </c:dLbls>
        <c:gapWidth val="75"/>
        <c:overlap val="40"/>
        <c:axId val="206123088"/>
        <c:axId val="206123480"/>
        <c:extLst xmlns:c16r2="http://schemas.microsoft.com/office/drawing/2015/06/chart">
          <c:ext xmlns:c15="http://schemas.microsoft.com/office/drawing/2012/chart" uri="{02D57815-91ED-43cb-92C2-25804820EDAC}">
            <c15:filteredBarSeries>
              <c15:ser>
                <c:idx val="5"/>
                <c:order val="5"/>
                <c:tx>
                  <c:strRef>
                    <c:extLst xmlns:c16r2="http://schemas.microsoft.com/office/drawing/2015/06/chart">
                      <c:ext uri="{02D57815-91ED-43cb-92C2-25804820EDAC}">
                        <c15:formulaRef>
                          <c15:sqref>'РАБОЧАЯ Не вскрывать'!$A$23</c15:sqref>
                        </c15:formulaRef>
                      </c:ext>
                    </c:extLst>
                    <c:strCache>
                      <c:ptCount val="1"/>
                      <c:pt idx="0">
                        <c:v>ИТОГО:</c:v>
                      </c:pt>
                    </c:strCache>
                  </c:strRef>
                </c:tx>
                <c:spPr>
                  <a:solidFill>
                    <a:schemeClr val="accent6"/>
                  </a:solidFill>
                  <a:ln>
                    <a:noFill/>
                  </a:ln>
                  <a:effectLst/>
                </c:spPr>
                <c:invertIfNegative val="0"/>
                <c:cat>
                  <c:numRef>
                    <c:extLst xmlns:c16r2="http://schemas.microsoft.com/office/drawing/2015/06/chart">
                      <c:ext uri="{02D57815-91ED-43cb-92C2-25804820EDAC}">
                        <c15:formulaRef>
                          <c15:sqref>'РАБОЧАЯ Не вскрывать'!$B$17:$D$17</c15:sqref>
                        </c15:formulaRef>
                      </c:ext>
                    </c:extLst>
                    <c:numCache>
                      <c:formatCode>General</c:formatCode>
                      <c:ptCount val="3"/>
                      <c:pt idx="0">
                        <c:v>2018</c:v>
                      </c:pt>
                      <c:pt idx="1">
                        <c:v>2019</c:v>
                      </c:pt>
                      <c:pt idx="2">
                        <c:v>2020</c:v>
                      </c:pt>
                    </c:numCache>
                  </c:numRef>
                </c:cat>
                <c:val>
                  <c:numRef>
                    <c:extLst xmlns:c16r2="http://schemas.microsoft.com/office/drawing/2015/06/chart">
                      <c:ext uri="{02D57815-91ED-43cb-92C2-25804820EDAC}">
                        <c15:formulaRef>
                          <c15:sqref>'РАБОЧАЯ Не вскрывать'!$B$23:$D$23</c15:sqref>
                        </c15:formulaRef>
                      </c:ext>
                    </c:extLst>
                    <c:numCache>
                      <c:formatCode>General</c:formatCode>
                      <c:ptCount val="3"/>
                      <c:pt idx="0">
                        <c:v>51</c:v>
                      </c:pt>
                      <c:pt idx="1">
                        <c:v>62</c:v>
                      </c:pt>
                      <c:pt idx="2">
                        <c:v>35</c:v>
                      </c:pt>
                    </c:numCache>
                  </c:numRef>
                </c:val>
                <c:extLst xmlns:c16r2="http://schemas.microsoft.com/office/drawing/2015/06/chart">
                  <c:ext xmlns:c16="http://schemas.microsoft.com/office/drawing/2014/chart" uri="{C3380CC4-5D6E-409C-BE32-E72D297353CC}">
                    <c16:uniqueId val="{00000005-ED66-441B-B473-CBA7E552365B}"/>
                  </c:ext>
                </c:extLst>
              </c15:ser>
            </c15:filteredBarSeries>
          </c:ext>
        </c:extLst>
      </c:barChart>
      <c:catAx>
        <c:axId val="2061230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6123480"/>
        <c:crosses val="autoZero"/>
        <c:auto val="1"/>
        <c:lblAlgn val="ctr"/>
        <c:lblOffset val="100"/>
        <c:noMultiLvlLbl val="0"/>
      </c:catAx>
      <c:valAx>
        <c:axId val="2061234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61230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latin typeface="Times New Roman" panose="02020603050405020304" pitchFamily="18" charset="0"/>
          <a:cs typeface="Times New Roman" panose="02020603050405020304" pitchFamily="18" charset="0"/>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ru-RU" sz="1400" b="0" i="0" baseline="0">
                <a:effectLst/>
              </a:rPr>
              <a:t>Количество гастролей различного уровня, проведенных клубными формированиями в динамике</a:t>
            </a:r>
            <a:endParaRPr lang="ru-R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ru-RU"/>
        </a:p>
      </c:txPr>
    </c:title>
    <c:autoTitleDeleted val="0"/>
    <c:plotArea>
      <c:layout/>
      <c:barChart>
        <c:barDir val="bar"/>
        <c:grouping val="clustered"/>
        <c:varyColors val="0"/>
        <c:ser>
          <c:idx val="0"/>
          <c:order val="0"/>
          <c:tx>
            <c:strRef>
              <c:f>'РАБОЧАЯ Не вскрывать'!$A$27</c:f>
              <c:strCache>
                <c:ptCount val="1"/>
                <c:pt idx="0">
                  <c:v>муниципальный</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'РАБОЧАЯ Не вскрывать'!$B$26:$D$26</c:f>
              <c:numCache>
                <c:formatCode>General</c:formatCode>
                <c:ptCount val="3"/>
                <c:pt idx="0">
                  <c:v>2018</c:v>
                </c:pt>
                <c:pt idx="1">
                  <c:v>2019</c:v>
                </c:pt>
                <c:pt idx="2">
                  <c:v>2020</c:v>
                </c:pt>
              </c:numCache>
            </c:numRef>
          </c:cat>
          <c:val>
            <c:numRef>
              <c:f>'РАБОЧАЯ Не вскрывать'!$B$27:$D$27</c:f>
              <c:numCache>
                <c:formatCode>General</c:formatCode>
                <c:ptCount val="3"/>
                <c:pt idx="0">
                  <c:v>9</c:v>
                </c:pt>
                <c:pt idx="1">
                  <c:v>4</c:v>
                </c:pt>
                <c:pt idx="2">
                  <c:v>1</c:v>
                </c:pt>
              </c:numCache>
            </c:numRef>
          </c:val>
          <c:extLst xmlns:c16r2="http://schemas.microsoft.com/office/drawing/2015/06/chart">
            <c:ext xmlns:c16="http://schemas.microsoft.com/office/drawing/2014/chart" uri="{C3380CC4-5D6E-409C-BE32-E72D297353CC}">
              <c16:uniqueId val="{00000000-BEDE-47FD-81B8-AE713B7E2CD3}"/>
            </c:ext>
          </c:extLst>
        </c:ser>
        <c:ser>
          <c:idx val="1"/>
          <c:order val="1"/>
          <c:tx>
            <c:strRef>
              <c:f>'РАБОЧАЯ Не вскрывать'!$A$28</c:f>
              <c:strCache>
                <c:ptCount val="1"/>
                <c:pt idx="0">
                  <c:v>краевой</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'РАБОЧАЯ Не вскрывать'!$B$26:$D$26</c:f>
              <c:numCache>
                <c:formatCode>General</c:formatCode>
                <c:ptCount val="3"/>
                <c:pt idx="0">
                  <c:v>2018</c:v>
                </c:pt>
                <c:pt idx="1">
                  <c:v>2019</c:v>
                </c:pt>
                <c:pt idx="2">
                  <c:v>2020</c:v>
                </c:pt>
              </c:numCache>
            </c:numRef>
          </c:cat>
          <c:val>
            <c:numRef>
              <c:f>'РАБОЧАЯ Не вскрывать'!$B$28:$D$28</c:f>
              <c:numCache>
                <c:formatCode>General</c:formatCode>
                <c:ptCount val="3"/>
                <c:pt idx="0">
                  <c:v>7</c:v>
                </c:pt>
                <c:pt idx="1">
                  <c:v>16</c:v>
                </c:pt>
                <c:pt idx="2">
                  <c:v>1</c:v>
                </c:pt>
              </c:numCache>
            </c:numRef>
          </c:val>
          <c:extLst xmlns:c16r2="http://schemas.microsoft.com/office/drawing/2015/06/chart">
            <c:ext xmlns:c16="http://schemas.microsoft.com/office/drawing/2014/chart" uri="{C3380CC4-5D6E-409C-BE32-E72D297353CC}">
              <c16:uniqueId val="{00000001-BEDE-47FD-81B8-AE713B7E2CD3}"/>
            </c:ext>
          </c:extLst>
        </c:ser>
        <c:ser>
          <c:idx val="2"/>
          <c:order val="2"/>
          <c:tx>
            <c:strRef>
              <c:f>'РАБОЧАЯ Не вскрывать'!$A$29</c:f>
              <c:strCache>
                <c:ptCount val="1"/>
                <c:pt idx="0">
                  <c:v>региональный</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'РАБОЧАЯ Не вскрывать'!$B$26:$D$26</c:f>
              <c:numCache>
                <c:formatCode>General</c:formatCode>
                <c:ptCount val="3"/>
                <c:pt idx="0">
                  <c:v>2018</c:v>
                </c:pt>
                <c:pt idx="1">
                  <c:v>2019</c:v>
                </c:pt>
                <c:pt idx="2">
                  <c:v>2020</c:v>
                </c:pt>
              </c:numCache>
            </c:numRef>
          </c:cat>
          <c:val>
            <c:numRef>
              <c:f>'РАБОЧАЯ Не вскрывать'!$B$29:$D$29</c:f>
              <c:numCache>
                <c:formatCode>General</c:formatCode>
                <c:ptCount val="3"/>
                <c:pt idx="0">
                  <c:v>4</c:v>
                </c:pt>
                <c:pt idx="1">
                  <c:v>3</c:v>
                </c:pt>
                <c:pt idx="2">
                  <c:v>4</c:v>
                </c:pt>
              </c:numCache>
            </c:numRef>
          </c:val>
          <c:extLst xmlns:c16r2="http://schemas.microsoft.com/office/drawing/2015/06/chart">
            <c:ext xmlns:c16="http://schemas.microsoft.com/office/drawing/2014/chart" uri="{C3380CC4-5D6E-409C-BE32-E72D297353CC}">
              <c16:uniqueId val="{00000002-BEDE-47FD-81B8-AE713B7E2CD3}"/>
            </c:ext>
          </c:extLst>
        </c:ser>
        <c:ser>
          <c:idx val="3"/>
          <c:order val="3"/>
          <c:tx>
            <c:strRef>
              <c:f>'РАБОЧАЯ Не вскрывать'!$A$30</c:f>
              <c:strCache>
                <c:ptCount val="1"/>
                <c:pt idx="0">
                  <c:v>всероссийский</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'РАБОЧАЯ Не вскрывать'!$B$26:$D$26</c:f>
              <c:numCache>
                <c:formatCode>General</c:formatCode>
                <c:ptCount val="3"/>
                <c:pt idx="0">
                  <c:v>2018</c:v>
                </c:pt>
                <c:pt idx="1">
                  <c:v>2019</c:v>
                </c:pt>
                <c:pt idx="2">
                  <c:v>2020</c:v>
                </c:pt>
              </c:numCache>
            </c:numRef>
          </c:cat>
          <c:val>
            <c:numRef>
              <c:f>'РАБОЧАЯ Не вскрывать'!$B$30:$D$30</c:f>
              <c:numCache>
                <c:formatCode>General</c:formatCode>
                <c:ptCount val="3"/>
                <c:pt idx="0">
                  <c:v>4</c:v>
                </c:pt>
                <c:pt idx="1">
                  <c:v>11</c:v>
                </c:pt>
                <c:pt idx="2">
                  <c:v>0</c:v>
                </c:pt>
              </c:numCache>
            </c:numRef>
          </c:val>
          <c:extLst xmlns:c16r2="http://schemas.microsoft.com/office/drawing/2015/06/chart">
            <c:ext xmlns:c16="http://schemas.microsoft.com/office/drawing/2014/chart" uri="{C3380CC4-5D6E-409C-BE32-E72D297353CC}">
              <c16:uniqueId val="{00000003-BEDE-47FD-81B8-AE713B7E2CD3}"/>
            </c:ext>
          </c:extLst>
        </c:ser>
        <c:ser>
          <c:idx val="4"/>
          <c:order val="4"/>
          <c:tx>
            <c:strRef>
              <c:f>'РАБОЧАЯ Не вскрывать'!$A$31</c:f>
              <c:strCache>
                <c:ptCount val="1"/>
                <c:pt idx="0">
                  <c:v>международный</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'РАБОЧАЯ Не вскрывать'!$B$26:$D$26</c:f>
              <c:numCache>
                <c:formatCode>General</c:formatCode>
                <c:ptCount val="3"/>
                <c:pt idx="0">
                  <c:v>2018</c:v>
                </c:pt>
                <c:pt idx="1">
                  <c:v>2019</c:v>
                </c:pt>
                <c:pt idx="2">
                  <c:v>2020</c:v>
                </c:pt>
              </c:numCache>
            </c:numRef>
          </c:cat>
          <c:val>
            <c:numRef>
              <c:f>'РАБОЧАЯ Не вскрывать'!$B$31:$D$31</c:f>
              <c:numCache>
                <c:formatCode>General</c:formatCode>
                <c:ptCount val="3"/>
                <c:pt idx="0">
                  <c:v>2</c:v>
                </c:pt>
                <c:pt idx="1">
                  <c:v>2</c:v>
                </c:pt>
                <c:pt idx="2">
                  <c:v>0</c:v>
                </c:pt>
              </c:numCache>
            </c:numRef>
          </c:val>
          <c:extLst xmlns:c16r2="http://schemas.microsoft.com/office/drawing/2015/06/chart">
            <c:ext xmlns:c16="http://schemas.microsoft.com/office/drawing/2014/chart" uri="{C3380CC4-5D6E-409C-BE32-E72D297353CC}">
              <c16:uniqueId val="{00000004-BEDE-47FD-81B8-AE713B7E2CD3}"/>
            </c:ext>
          </c:extLst>
        </c:ser>
        <c:dLbls>
          <c:dLblPos val="outEnd"/>
          <c:showLegendKey val="0"/>
          <c:showVal val="1"/>
          <c:showCatName val="0"/>
          <c:showSerName val="0"/>
          <c:showPercent val="0"/>
          <c:showBubbleSize val="0"/>
        </c:dLbls>
        <c:gapWidth val="150"/>
        <c:axId val="206125048"/>
        <c:axId val="206126616"/>
      </c:barChart>
      <c:catAx>
        <c:axId val="2061250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6126616"/>
        <c:crosses val="autoZero"/>
        <c:auto val="1"/>
        <c:lblAlgn val="ctr"/>
        <c:lblOffset val="100"/>
        <c:noMultiLvlLbl val="0"/>
      </c:catAx>
      <c:valAx>
        <c:axId val="2061266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6125048"/>
        <c:crosses val="autoZero"/>
        <c:crossBetween val="between"/>
      </c:valAx>
      <c:spPr>
        <a:noFill/>
        <a:ln>
          <a:noFill/>
        </a:ln>
        <a:effectLst/>
      </c:spPr>
    </c:plotArea>
    <c:legend>
      <c:legendPos val="r"/>
      <c:layout>
        <c:manualLayout>
          <c:xMode val="edge"/>
          <c:yMode val="edge"/>
          <c:x val="0.80254155754538403"/>
          <c:y val="0.38165354330708656"/>
          <c:w val="0.18561295057367469"/>
          <c:h val="0.3283292770221903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chemeClr val="tx1"/>
          </a:solidFill>
          <a:latin typeface="Times New Roman" panose="02020603050405020304" pitchFamily="18" charset="0"/>
          <a:cs typeface="Times New Roman" panose="02020603050405020304" pitchFamily="18" charset="0"/>
        </a:defRPr>
      </a:pPr>
      <a:endParaRPr lang="ru-R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ru-RU"/>
              <a:t>Количество конкурсов, в которых приняли участие коллективы в отчетном году (по уровням)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ru-RU"/>
        </a:p>
      </c:txPr>
    </c:title>
    <c:autoTitleDeleted val="0"/>
    <c:plotArea>
      <c:layout/>
      <c:pieChart>
        <c:varyColors val="1"/>
        <c:ser>
          <c:idx val="2"/>
          <c:order val="2"/>
          <c:tx>
            <c:strRef>
              <c:f>'РАБОЧАЯ Не вскрывать'!$D$17</c:f>
              <c:strCache>
                <c:ptCount val="1"/>
                <c:pt idx="0">
                  <c:v>2020</c:v>
                </c:pt>
              </c:strCache>
            </c:strRef>
          </c:tx>
          <c:explosion val="1"/>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6B1D-4B4C-8C5B-AC0526F716DF}"/>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6B1D-4B4C-8C5B-AC0526F716DF}"/>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6B1D-4B4C-8C5B-AC0526F716DF}"/>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6B1D-4B4C-8C5B-AC0526F716DF}"/>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6B1D-4B4C-8C5B-AC0526F716DF}"/>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extLst>
                <c:ext xmlns:c15="http://schemas.microsoft.com/office/drawing/2012/chart" uri="{02D57815-91ED-43cb-92C2-25804820EDAC}">
                  <c15:fullRef>
                    <c15:sqref>'РАБОЧАЯ Не вскрывать'!$A$18:$A$23</c15:sqref>
                  </c15:fullRef>
                </c:ext>
              </c:extLst>
              <c:f>'РАБОЧАЯ Не вскрывать'!$A$18:$A$22</c:f>
              <c:strCache>
                <c:ptCount val="5"/>
                <c:pt idx="0">
                  <c:v>муниципальный</c:v>
                </c:pt>
                <c:pt idx="1">
                  <c:v>краевой</c:v>
                </c:pt>
                <c:pt idx="2">
                  <c:v>региональный</c:v>
                </c:pt>
                <c:pt idx="3">
                  <c:v>всероссийский</c:v>
                </c:pt>
                <c:pt idx="4">
                  <c:v>международный</c:v>
                </c:pt>
              </c:strCache>
            </c:strRef>
          </c:cat>
          <c:val>
            <c:numRef>
              <c:extLst>
                <c:ext xmlns:c15="http://schemas.microsoft.com/office/drawing/2012/chart" uri="{02D57815-91ED-43cb-92C2-25804820EDAC}">
                  <c15:fullRef>
                    <c15:sqref>'РАБОЧАЯ Не вскрывать'!$D$18:$D$23</c15:sqref>
                  </c15:fullRef>
                </c:ext>
              </c:extLst>
              <c:f>'РАБОЧАЯ Не вскрывать'!$D$18:$D$22</c:f>
              <c:numCache>
                <c:formatCode>General</c:formatCode>
                <c:ptCount val="5"/>
                <c:pt idx="0">
                  <c:v>11</c:v>
                </c:pt>
                <c:pt idx="1">
                  <c:v>9</c:v>
                </c:pt>
                <c:pt idx="2">
                  <c:v>1</c:v>
                </c:pt>
                <c:pt idx="3">
                  <c:v>7</c:v>
                </c:pt>
                <c:pt idx="4">
                  <c:v>7</c:v>
                </c:pt>
              </c:numCache>
            </c:numRef>
          </c:val>
          <c:extLst xmlns:c16r2="http://schemas.microsoft.com/office/drawing/2015/06/chart">
            <c:ext xmlns:c16="http://schemas.microsoft.com/office/drawing/2014/chart" uri="{C3380CC4-5D6E-409C-BE32-E72D297353CC}">
              <c16:uniqueId val="{0000000A-6B1D-4B4C-8C5B-AC0526F716DF}"/>
            </c:ext>
            <c:ext xmlns:c15="http://schemas.microsoft.com/office/drawing/2012/chart" uri="{02D57815-91ED-43cb-92C2-25804820EDAC}">
              <c15:categoryFilterExceptions/>
            </c:ext>
          </c:extLst>
        </c:ser>
        <c:dLbls>
          <c:showLegendKey val="0"/>
          <c:showVal val="0"/>
          <c:showCatName val="0"/>
          <c:showSerName val="0"/>
          <c:showPercent val="1"/>
          <c:showBubbleSize val="0"/>
          <c:showLeaderLines val="1"/>
        </c:dLbls>
        <c:firstSliceAng val="0"/>
        <c:extLst xmlns:c16r2="http://schemas.microsoft.com/office/drawing/2015/06/chart">
          <c:ext xmlns:c15="http://schemas.microsoft.com/office/drawing/2012/chart" uri="{02D57815-91ED-43cb-92C2-25804820EDAC}">
            <c15:filteredPieSeries>
              <c15:ser>
                <c:idx val="0"/>
                <c:order val="0"/>
                <c:tx>
                  <c:strRef>
                    <c:extLst xmlns:c16r2="http://schemas.microsoft.com/office/drawing/2015/06/chart">
                      <c:ext uri="{02D57815-91ED-43cb-92C2-25804820EDAC}">
                        <c15:formulaRef>
                          <c15:sqref>'РАБОЧАЯ Не вскрывать'!$B$17</c15:sqref>
                        </c15:formulaRef>
                      </c:ext>
                    </c:extLst>
                    <c:strCache>
                      <c:ptCount val="1"/>
                      <c:pt idx="0">
                        <c:v>2018</c:v>
                      </c:pt>
                    </c:strCache>
                  </c:strRef>
                </c:tx>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C-6B1D-4B4C-8C5B-AC0526F716DF}"/>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E-6B1D-4B4C-8C5B-AC0526F716DF}"/>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10-6B1D-4B4C-8C5B-AC0526F716DF}"/>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12-6B1D-4B4C-8C5B-AC0526F716DF}"/>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14-6B1D-4B4C-8C5B-AC0526F716D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uri="{CE6537A1-D6FC-4f65-9D91-7224C49458BB}"/>
                  </c:extLst>
                </c:dLbls>
                <c:cat>
                  <c:strRef>
                    <c:extLst>
                      <c:ext uri="{02D57815-91ED-43cb-92C2-25804820EDAC}">
                        <c15:fullRef>
                          <c15:sqref>'РАБОЧАЯ Не вскрывать'!$A$18:$A$23</c15:sqref>
                        </c15:fullRef>
                        <c15:formulaRef>
                          <c15:sqref>'РАБОЧАЯ Не вскрывать'!$A$18:$A$22</c15:sqref>
                        </c15:formulaRef>
                      </c:ext>
                    </c:extLst>
                    <c:strCache>
                      <c:ptCount val="5"/>
                      <c:pt idx="0">
                        <c:v>муниципальный</c:v>
                      </c:pt>
                      <c:pt idx="1">
                        <c:v>краевой</c:v>
                      </c:pt>
                      <c:pt idx="2">
                        <c:v>региональный</c:v>
                      </c:pt>
                      <c:pt idx="3">
                        <c:v>всероссийский</c:v>
                      </c:pt>
                      <c:pt idx="4">
                        <c:v>международный</c:v>
                      </c:pt>
                    </c:strCache>
                  </c:strRef>
                </c:cat>
                <c:val>
                  <c:numRef>
                    <c:extLst>
                      <c:ext uri="{02D57815-91ED-43cb-92C2-25804820EDAC}">
                        <c15:fullRef>
                          <c15:sqref>'РАБОЧАЯ Не вскрывать'!$B$18:$B$23</c15:sqref>
                        </c15:fullRef>
                        <c15:formulaRef>
                          <c15:sqref>'РАБОЧАЯ Не вскрывать'!$B$18:$B$22</c15:sqref>
                        </c15:formulaRef>
                      </c:ext>
                    </c:extLst>
                    <c:numCache>
                      <c:formatCode>General</c:formatCode>
                      <c:ptCount val="5"/>
                      <c:pt idx="0">
                        <c:v>1</c:v>
                      </c:pt>
                      <c:pt idx="1">
                        <c:v>22</c:v>
                      </c:pt>
                      <c:pt idx="2">
                        <c:v>3</c:v>
                      </c:pt>
                      <c:pt idx="3">
                        <c:v>21</c:v>
                      </c:pt>
                      <c:pt idx="4">
                        <c:v>4</c:v>
                      </c:pt>
                    </c:numCache>
                  </c:numRef>
                </c:val>
                <c:extLst xmlns:c16r2="http://schemas.microsoft.com/office/drawing/2015/06/chart">
                  <c:ext xmlns:c16="http://schemas.microsoft.com/office/drawing/2014/chart" uri="{C3380CC4-5D6E-409C-BE32-E72D297353CC}">
                    <c16:uniqueId val="{00000015-6B1D-4B4C-8C5B-AC0526F716DF}"/>
                  </c:ext>
                  <c:ext uri="{02D57815-91ED-43cb-92C2-25804820EDAC}">
                    <c15:categoryFilterExceptions/>
                  </c:ext>
                </c:extLst>
              </c15:ser>
            </c15:filteredPieSeries>
            <c15:filteredPieSeries>
              <c15:ser>
                <c:idx val="1"/>
                <c:order val="1"/>
                <c:tx>
                  <c:strRef>
                    <c:extLst xmlns:c16r2="http://schemas.microsoft.com/office/drawing/2015/06/chart" xmlns:c15="http://schemas.microsoft.com/office/drawing/2012/chart">
                      <c:ext xmlns:c15="http://schemas.microsoft.com/office/drawing/2012/chart" uri="{02D57815-91ED-43cb-92C2-25804820EDAC}">
                        <c15:formulaRef>
                          <c15:sqref>'РАБОЧАЯ Не вскрывать'!$C$17</c15:sqref>
                        </c15:formulaRef>
                      </c:ext>
                    </c:extLst>
                    <c:strCache>
                      <c:ptCount val="1"/>
                      <c:pt idx="0">
                        <c:v>2019</c:v>
                      </c:pt>
                    </c:strCache>
                  </c:strRef>
                </c:tx>
                <c:dPt>
                  <c:idx val="0"/>
                  <c:bubble3D val="0"/>
                  <c:spPr>
                    <a:solidFill>
                      <a:schemeClr val="accent1"/>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17-6B1D-4B4C-8C5B-AC0526F716DF}"/>
                    </c:ext>
                  </c:extLst>
                </c:dPt>
                <c:dPt>
                  <c:idx val="1"/>
                  <c:bubble3D val="0"/>
                  <c:spPr>
                    <a:solidFill>
                      <a:schemeClr val="accent2"/>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19-6B1D-4B4C-8C5B-AC0526F716DF}"/>
                    </c:ext>
                  </c:extLst>
                </c:dPt>
                <c:dPt>
                  <c:idx val="2"/>
                  <c:bubble3D val="0"/>
                  <c:spPr>
                    <a:solidFill>
                      <a:schemeClr val="accent3"/>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1B-6B1D-4B4C-8C5B-AC0526F716DF}"/>
                    </c:ext>
                  </c:extLst>
                </c:dPt>
                <c:dPt>
                  <c:idx val="3"/>
                  <c:bubble3D val="0"/>
                  <c:spPr>
                    <a:solidFill>
                      <a:schemeClr val="accent4"/>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1D-6B1D-4B4C-8C5B-AC0526F716DF}"/>
                    </c:ext>
                  </c:extLst>
                </c:dPt>
                <c:dPt>
                  <c:idx val="4"/>
                  <c:bubble3D val="0"/>
                  <c:spPr>
                    <a:solidFill>
                      <a:schemeClr val="accent5"/>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1F-6B1D-4B4C-8C5B-AC0526F716D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xmlns:c15="http://schemas.microsoft.com/office/drawing/2012/chart">
                    <c:ext xmlns:c15="http://schemas.microsoft.com/office/drawing/2012/chart" uri="{CE6537A1-D6FC-4f65-9D91-7224C49458BB}"/>
                  </c:extLst>
                </c:dLbls>
                <c:cat>
                  <c:strRef>
                    <c:extLst>
                      <c:ext xmlns:c15="http://schemas.microsoft.com/office/drawing/2012/chart" uri="{02D57815-91ED-43cb-92C2-25804820EDAC}">
                        <c15:fullRef>
                          <c15:sqref>'РАБОЧАЯ Не вскрывать'!$A$18:$A$23</c15:sqref>
                        </c15:fullRef>
                        <c15:formulaRef>
                          <c15:sqref>'РАБОЧАЯ Не вскрывать'!$A$18:$A$22</c15:sqref>
                        </c15:formulaRef>
                      </c:ext>
                    </c:extLst>
                    <c:strCache>
                      <c:ptCount val="5"/>
                      <c:pt idx="0">
                        <c:v>муниципальный</c:v>
                      </c:pt>
                      <c:pt idx="1">
                        <c:v>краевой</c:v>
                      </c:pt>
                      <c:pt idx="2">
                        <c:v>региональный</c:v>
                      </c:pt>
                      <c:pt idx="3">
                        <c:v>всероссийский</c:v>
                      </c:pt>
                      <c:pt idx="4">
                        <c:v>международный</c:v>
                      </c:pt>
                    </c:strCache>
                  </c:strRef>
                </c:cat>
                <c:val>
                  <c:numRef>
                    <c:extLst>
                      <c:ext xmlns:c15="http://schemas.microsoft.com/office/drawing/2012/chart" uri="{02D57815-91ED-43cb-92C2-25804820EDAC}">
                        <c15:fullRef>
                          <c15:sqref>'РАБОЧАЯ Не вскрывать'!$C$18:$C$23</c15:sqref>
                        </c15:fullRef>
                        <c15:formulaRef>
                          <c15:sqref>'РАБОЧАЯ Не вскрывать'!$C$18:$C$22</c15:sqref>
                        </c15:formulaRef>
                      </c:ext>
                    </c:extLst>
                    <c:numCache>
                      <c:formatCode>General</c:formatCode>
                      <c:ptCount val="5"/>
                      <c:pt idx="0">
                        <c:v>1</c:v>
                      </c:pt>
                      <c:pt idx="1">
                        <c:v>26</c:v>
                      </c:pt>
                      <c:pt idx="2">
                        <c:v>1</c:v>
                      </c:pt>
                      <c:pt idx="3">
                        <c:v>24</c:v>
                      </c:pt>
                      <c:pt idx="4">
                        <c:v>10</c:v>
                      </c:pt>
                    </c:numCache>
                  </c:numRef>
                </c:val>
                <c:extLst xmlns:c16r2="http://schemas.microsoft.com/office/drawing/2015/06/chart" xmlns:c15="http://schemas.microsoft.com/office/drawing/2012/chart">
                  <c:ext xmlns:c16="http://schemas.microsoft.com/office/drawing/2014/chart" uri="{C3380CC4-5D6E-409C-BE32-E72D297353CC}">
                    <c16:uniqueId val="{00000020-6B1D-4B4C-8C5B-AC0526F716DF}"/>
                  </c:ext>
                  <c:ext xmlns:c15="http://schemas.microsoft.com/office/drawing/2012/chart" uri="{02D57815-91ED-43cb-92C2-25804820EDAC}">
                    <c15:categoryFilterExceptions/>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Times New Roman" panose="02020603050405020304" pitchFamily="18" charset="0"/>
          <a:cs typeface="Times New Roman" panose="02020603050405020304" pitchFamily="18" charset="0"/>
        </a:defRPr>
      </a:pPr>
      <a:endParaRPr lang="ru-R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ru-RU" sz="1400" b="0" i="0" baseline="0">
                <a:effectLst/>
              </a:rPr>
              <a:t>Количество гастролей, в которых приняли участие коллективы в отчетном году (по уровням) </a:t>
            </a:r>
            <a:endParaRPr lang="ru-R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ru-RU"/>
        </a:p>
      </c:txPr>
    </c:title>
    <c:autoTitleDeleted val="0"/>
    <c:plotArea>
      <c:layout/>
      <c:pieChart>
        <c:varyColors val="1"/>
        <c:ser>
          <c:idx val="2"/>
          <c:order val="2"/>
          <c:tx>
            <c:strRef>
              <c:f>'РАБОЧАЯ Не вскрывать'!$D$26</c:f>
              <c:strCache>
                <c:ptCount val="1"/>
                <c:pt idx="0">
                  <c:v>2020</c:v>
                </c:pt>
              </c:strCache>
            </c:strRef>
          </c:tx>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E2EE-4EE6-B567-7B3A6D6224B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E2EE-4EE6-B567-7B3A6D6224B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E2EE-4EE6-B567-7B3A6D6224BB}"/>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E2EE-4EE6-B567-7B3A6D6224BB}"/>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E2EE-4EE6-B567-7B3A6D6224BB}"/>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extLst>
                <c:ext xmlns:c15="http://schemas.microsoft.com/office/drawing/2012/chart" uri="{02D57815-91ED-43cb-92C2-25804820EDAC}">
                  <c15:fullRef>
                    <c15:sqref>'РАБОЧАЯ Не вскрывать'!$A$27:$A$32</c15:sqref>
                  </c15:fullRef>
                </c:ext>
              </c:extLst>
              <c:f>'РАБОЧАЯ Не вскрывать'!$A$27:$A$31</c:f>
              <c:strCache>
                <c:ptCount val="5"/>
                <c:pt idx="0">
                  <c:v>муниципальный</c:v>
                </c:pt>
                <c:pt idx="1">
                  <c:v>краевой</c:v>
                </c:pt>
                <c:pt idx="2">
                  <c:v>региональный</c:v>
                </c:pt>
                <c:pt idx="3">
                  <c:v>всероссийский</c:v>
                </c:pt>
                <c:pt idx="4">
                  <c:v>международный</c:v>
                </c:pt>
              </c:strCache>
            </c:strRef>
          </c:cat>
          <c:val>
            <c:numRef>
              <c:extLst>
                <c:ext xmlns:c15="http://schemas.microsoft.com/office/drawing/2012/chart" uri="{02D57815-91ED-43cb-92C2-25804820EDAC}">
                  <c15:fullRef>
                    <c15:sqref>'РАБОЧАЯ Не вскрывать'!$D$27:$D$32</c15:sqref>
                  </c15:fullRef>
                </c:ext>
              </c:extLst>
              <c:f>'РАБОЧАЯ Не вскрывать'!$D$27:$D$31</c:f>
              <c:numCache>
                <c:formatCode>General</c:formatCode>
                <c:ptCount val="5"/>
                <c:pt idx="0">
                  <c:v>1</c:v>
                </c:pt>
                <c:pt idx="1">
                  <c:v>1</c:v>
                </c:pt>
                <c:pt idx="2">
                  <c:v>4</c:v>
                </c:pt>
                <c:pt idx="3">
                  <c:v>0</c:v>
                </c:pt>
                <c:pt idx="4">
                  <c:v>0</c:v>
                </c:pt>
              </c:numCache>
            </c:numRef>
          </c:val>
          <c:extLst xmlns:c16r2="http://schemas.microsoft.com/office/drawing/2015/06/chart">
            <c:ext xmlns:c16="http://schemas.microsoft.com/office/drawing/2014/chart" uri="{C3380CC4-5D6E-409C-BE32-E72D297353CC}">
              <c16:uniqueId val="{0000000A-E2EE-4EE6-B567-7B3A6D6224BB}"/>
            </c:ext>
            <c:ext xmlns:c15="http://schemas.microsoft.com/office/drawing/2012/chart" uri="{02D57815-91ED-43cb-92C2-25804820EDAC}">
              <c15:categoryFilterExceptions/>
            </c:ext>
          </c:extLst>
        </c:ser>
        <c:dLbls>
          <c:showLegendKey val="0"/>
          <c:showVal val="0"/>
          <c:showCatName val="0"/>
          <c:showSerName val="0"/>
          <c:showPercent val="1"/>
          <c:showBubbleSize val="0"/>
          <c:showLeaderLines val="1"/>
        </c:dLbls>
        <c:firstSliceAng val="0"/>
        <c:extLst xmlns:c16r2="http://schemas.microsoft.com/office/drawing/2015/06/chart">
          <c:ext xmlns:c15="http://schemas.microsoft.com/office/drawing/2012/chart" uri="{02D57815-91ED-43cb-92C2-25804820EDAC}">
            <c15:filteredPieSeries>
              <c15:ser>
                <c:idx val="0"/>
                <c:order val="0"/>
                <c:tx>
                  <c:strRef>
                    <c:extLst xmlns:c16r2="http://schemas.microsoft.com/office/drawing/2015/06/chart">
                      <c:ext uri="{02D57815-91ED-43cb-92C2-25804820EDAC}">
                        <c15:formulaRef>
                          <c15:sqref>'РАБОЧАЯ Не вскрывать'!$B$26</c15:sqref>
                        </c15:formulaRef>
                      </c:ext>
                    </c:extLst>
                    <c:strCache>
                      <c:ptCount val="1"/>
                      <c:pt idx="0">
                        <c:v>2018</c:v>
                      </c:pt>
                    </c:strCache>
                  </c:strRef>
                </c:tx>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C-E2EE-4EE6-B567-7B3A6D6224B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E-E2EE-4EE6-B567-7B3A6D6224B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10-E2EE-4EE6-B567-7B3A6D6224BB}"/>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12-E2EE-4EE6-B567-7B3A6D6224BB}"/>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14-E2EE-4EE6-B567-7B3A6D6224B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uri="{CE6537A1-D6FC-4f65-9D91-7224C49458BB}"/>
                  </c:extLst>
                </c:dLbls>
                <c:cat>
                  <c:strRef>
                    <c:extLst>
                      <c:ext uri="{02D57815-91ED-43cb-92C2-25804820EDAC}">
                        <c15:fullRef>
                          <c15:sqref>'РАБОЧАЯ Не вскрывать'!$A$27:$A$32</c15:sqref>
                        </c15:fullRef>
                        <c15:formulaRef>
                          <c15:sqref>'РАБОЧАЯ Не вскрывать'!$A$27:$A$31</c15:sqref>
                        </c15:formulaRef>
                      </c:ext>
                    </c:extLst>
                    <c:strCache>
                      <c:ptCount val="5"/>
                      <c:pt idx="0">
                        <c:v>муниципальный</c:v>
                      </c:pt>
                      <c:pt idx="1">
                        <c:v>краевой</c:v>
                      </c:pt>
                      <c:pt idx="2">
                        <c:v>региональный</c:v>
                      </c:pt>
                      <c:pt idx="3">
                        <c:v>всероссийский</c:v>
                      </c:pt>
                      <c:pt idx="4">
                        <c:v>международный</c:v>
                      </c:pt>
                    </c:strCache>
                  </c:strRef>
                </c:cat>
                <c:val>
                  <c:numRef>
                    <c:extLst>
                      <c:ext uri="{02D57815-91ED-43cb-92C2-25804820EDAC}">
                        <c15:fullRef>
                          <c15:sqref>'РАБОЧАЯ Не вскрывать'!$B$27:$B$32</c15:sqref>
                        </c15:fullRef>
                        <c15:formulaRef>
                          <c15:sqref>'РАБОЧАЯ Не вскрывать'!$B$27:$B$31</c15:sqref>
                        </c15:formulaRef>
                      </c:ext>
                    </c:extLst>
                    <c:numCache>
                      <c:formatCode>General</c:formatCode>
                      <c:ptCount val="5"/>
                      <c:pt idx="0">
                        <c:v>9</c:v>
                      </c:pt>
                      <c:pt idx="1">
                        <c:v>7</c:v>
                      </c:pt>
                      <c:pt idx="2">
                        <c:v>4</c:v>
                      </c:pt>
                      <c:pt idx="3">
                        <c:v>4</c:v>
                      </c:pt>
                      <c:pt idx="4">
                        <c:v>2</c:v>
                      </c:pt>
                    </c:numCache>
                  </c:numRef>
                </c:val>
                <c:extLst xmlns:c16r2="http://schemas.microsoft.com/office/drawing/2015/06/chart">
                  <c:ext xmlns:c16="http://schemas.microsoft.com/office/drawing/2014/chart" uri="{C3380CC4-5D6E-409C-BE32-E72D297353CC}">
                    <c16:uniqueId val="{00000015-E2EE-4EE6-B567-7B3A6D6224BB}"/>
                  </c:ext>
                  <c:ext uri="{02D57815-91ED-43cb-92C2-25804820EDAC}">
                    <c15:categoryFilterExceptions/>
                  </c:ext>
                </c:extLst>
              </c15:ser>
            </c15:filteredPieSeries>
            <c15:filteredPieSeries>
              <c15:ser>
                <c:idx val="1"/>
                <c:order val="1"/>
                <c:tx>
                  <c:strRef>
                    <c:extLst xmlns:c16r2="http://schemas.microsoft.com/office/drawing/2015/06/chart" xmlns:c15="http://schemas.microsoft.com/office/drawing/2012/chart">
                      <c:ext xmlns:c15="http://schemas.microsoft.com/office/drawing/2012/chart" uri="{02D57815-91ED-43cb-92C2-25804820EDAC}">
                        <c15:formulaRef>
                          <c15:sqref>'РАБОЧАЯ Не вскрывать'!$C$26</c15:sqref>
                        </c15:formulaRef>
                      </c:ext>
                    </c:extLst>
                    <c:strCache>
                      <c:ptCount val="1"/>
                      <c:pt idx="0">
                        <c:v>2019</c:v>
                      </c:pt>
                    </c:strCache>
                  </c:strRef>
                </c:tx>
                <c:dPt>
                  <c:idx val="0"/>
                  <c:bubble3D val="0"/>
                  <c:spPr>
                    <a:solidFill>
                      <a:schemeClr val="accent1"/>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17-E2EE-4EE6-B567-7B3A6D6224BB}"/>
                    </c:ext>
                  </c:extLst>
                </c:dPt>
                <c:dPt>
                  <c:idx val="1"/>
                  <c:bubble3D val="0"/>
                  <c:spPr>
                    <a:solidFill>
                      <a:schemeClr val="accent2"/>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19-E2EE-4EE6-B567-7B3A6D6224BB}"/>
                    </c:ext>
                  </c:extLst>
                </c:dPt>
                <c:dPt>
                  <c:idx val="2"/>
                  <c:bubble3D val="0"/>
                  <c:spPr>
                    <a:solidFill>
                      <a:schemeClr val="accent3"/>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1B-E2EE-4EE6-B567-7B3A6D6224BB}"/>
                    </c:ext>
                  </c:extLst>
                </c:dPt>
                <c:dPt>
                  <c:idx val="3"/>
                  <c:bubble3D val="0"/>
                  <c:spPr>
                    <a:solidFill>
                      <a:schemeClr val="accent4"/>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1D-E2EE-4EE6-B567-7B3A6D6224BB}"/>
                    </c:ext>
                  </c:extLst>
                </c:dPt>
                <c:dPt>
                  <c:idx val="4"/>
                  <c:bubble3D val="0"/>
                  <c:spPr>
                    <a:solidFill>
                      <a:schemeClr val="accent5"/>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1F-E2EE-4EE6-B567-7B3A6D6224B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xmlns:c15="http://schemas.microsoft.com/office/drawing/2012/chart">
                    <c:ext xmlns:c15="http://schemas.microsoft.com/office/drawing/2012/chart" uri="{CE6537A1-D6FC-4f65-9D91-7224C49458BB}"/>
                  </c:extLst>
                </c:dLbls>
                <c:cat>
                  <c:strRef>
                    <c:extLst>
                      <c:ext xmlns:c15="http://schemas.microsoft.com/office/drawing/2012/chart" uri="{02D57815-91ED-43cb-92C2-25804820EDAC}">
                        <c15:fullRef>
                          <c15:sqref>'РАБОЧАЯ Не вскрывать'!$A$27:$A$32</c15:sqref>
                        </c15:fullRef>
                        <c15:formulaRef>
                          <c15:sqref>'РАБОЧАЯ Не вскрывать'!$A$27:$A$31</c15:sqref>
                        </c15:formulaRef>
                      </c:ext>
                    </c:extLst>
                    <c:strCache>
                      <c:ptCount val="5"/>
                      <c:pt idx="0">
                        <c:v>муниципальный</c:v>
                      </c:pt>
                      <c:pt idx="1">
                        <c:v>краевой</c:v>
                      </c:pt>
                      <c:pt idx="2">
                        <c:v>региональный</c:v>
                      </c:pt>
                      <c:pt idx="3">
                        <c:v>всероссийский</c:v>
                      </c:pt>
                      <c:pt idx="4">
                        <c:v>международный</c:v>
                      </c:pt>
                    </c:strCache>
                  </c:strRef>
                </c:cat>
                <c:val>
                  <c:numRef>
                    <c:extLst>
                      <c:ext xmlns:c15="http://schemas.microsoft.com/office/drawing/2012/chart" uri="{02D57815-91ED-43cb-92C2-25804820EDAC}">
                        <c15:fullRef>
                          <c15:sqref>'РАБОЧАЯ Не вскрывать'!$C$27:$C$32</c15:sqref>
                        </c15:fullRef>
                        <c15:formulaRef>
                          <c15:sqref>'РАБОЧАЯ Не вскрывать'!$C$27:$C$31</c15:sqref>
                        </c15:formulaRef>
                      </c:ext>
                    </c:extLst>
                    <c:numCache>
                      <c:formatCode>General</c:formatCode>
                      <c:ptCount val="5"/>
                      <c:pt idx="0">
                        <c:v>4</c:v>
                      </c:pt>
                      <c:pt idx="1">
                        <c:v>16</c:v>
                      </c:pt>
                      <c:pt idx="2">
                        <c:v>3</c:v>
                      </c:pt>
                      <c:pt idx="3">
                        <c:v>11</c:v>
                      </c:pt>
                      <c:pt idx="4">
                        <c:v>2</c:v>
                      </c:pt>
                    </c:numCache>
                  </c:numRef>
                </c:val>
                <c:extLst xmlns:c16r2="http://schemas.microsoft.com/office/drawing/2015/06/chart" xmlns:c15="http://schemas.microsoft.com/office/drawing/2012/chart">
                  <c:ext xmlns:c16="http://schemas.microsoft.com/office/drawing/2014/chart" uri="{C3380CC4-5D6E-409C-BE32-E72D297353CC}">
                    <c16:uniqueId val="{00000020-E2EE-4EE6-B567-7B3A6D6224BB}"/>
                  </c:ext>
                  <c:ext xmlns:c15="http://schemas.microsoft.com/office/drawing/2012/chart" uri="{02D57815-91ED-43cb-92C2-25804820EDAC}">
                    <c15:categoryFilterExceptions/>
                  </c:ext>
                </c:extLst>
              </c15:ser>
            </c15:filteredPieSeries>
          </c:ext>
        </c:extLst>
      </c:pieChart>
      <c:spPr>
        <a:noFill/>
        <a:ln>
          <a:noFill/>
        </a:ln>
        <a:effectLst/>
      </c:spPr>
    </c:plotArea>
    <c:legend>
      <c:legendPos val="r"/>
      <c:layout>
        <c:manualLayout>
          <c:xMode val="edge"/>
          <c:yMode val="edge"/>
          <c:x val="0.70087204724409446"/>
          <c:y val="0.41977231135324106"/>
          <c:w val="0.28246128608923887"/>
          <c:h val="0.3169877389801827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Times New Roman" panose="02020603050405020304" pitchFamily="18" charset="0"/>
          <a:cs typeface="Times New Roman" panose="02020603050405020304" pitchFamily="18" charset="0"/>
        </a:defRPr>
      </a:pPr>
      <a:endParaRPr lang="ru-R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ru-RU" sz="1400"/>
              <a:t>Динамика участия клубных формирований в конкурсах и гастролях</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ru-RU"/>
        </a:p>
      </c:txPr>
    </c:title>
    <c:autoTitleDeleted val="0"/>
    <c:plotArea>
      <c:layout/>
      <c:lineChart>
        <c:grouping val="standard"/>
        <c:varyColors val="0"/>
        <c:ser>
          <c:idx val="0"/>
          <c:order val="0"/>
          <c:tx>
            <c:strRef>
              <c:f>'РАБОЧАЯ Не вскрывать'!$A$35</c:f>
              <c:strCache>
                <c:ptCount val="1"/>
                <c:pt idx="0">
                  <c:v>Конкурсы</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'РАБОЧАЯ Не вскрывать'!$B$34:$D$34</c:f>
              <c:numCache>
                <c:formatCode>General</c:formatCode>
                <c:ptCount val="3"/>
                <c:pt idx="0">
                  <c:v>2018</c:v>
                </c:pt>
                <c:pt idx="1">
                  <c:v>2019</c:v>
                </c:pt>
                <c:pt idx="2">
                  <c:v>2020</c:v>
                </c:pt>
              </c:numCache>
            </c:numRef>
          </c:cat>
          <c:val>
            <c:numRef>
              <c:f>'РАБОЧАЯ Не вскрывать'!$B$35:$D$35</c:f>
              <c:numCache>
                <c:formatCode>General</c:formatCode>
                <c:ptCount val="3"/>
                <c:pt idx="0">
                  <c:v>51</c:v>
                </c:pt>
                <c:pt idx="1">
                  <c:v>62</c:v>
                </c:pt>
                <c:pt idx="2">
                  <c:v>35</c:v>
                </c:pt>
              </c:numCache>
            </c:numRef>
          </c:val>
          <c:smooth val="0"/>
          <c:extLst xmlns:c16r2="http://schemas.microsoft.com/office/drawing/2015/06/chart">
            <c:ext xmlns:c16="http://schemas.microsoft.com/office/drawing/2014/chart" uri="{C3380CC4-5D6E-409C-BE32-E72D297353CC}">
              <c16:uniqueId val="{00000000-1D1B-4FA3-90E4-5B65A351F14A}"/>
            </c:ext>
          </c:extLst>
        </c:ser>
        <c:ser>
          <c:idx val="1"/>
          <c:order val="1"/>
          <c:tx>
            <c:strRef>
              <c:f>'РАБОЧАЯ Не вскрывать'!$A$36</c:f>
              <c:strCache>
                <c:ptCount val="1"/>
                <c:pt idx="0">
                  <c:v>Гастроли</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'РАБОЧАЯ Не вскрывать'!$B$34:$D$34</c:f>
              <c:numCache>
                <c:formatCode>General</c:formatCode>
                <c:ptCount val="3"/>
                <c:pt idx="0">
                  <c:v>2018</c:v>
                </c:pt>
                <c:pt idx="1">
                  <c:v>2019</c:v>
                </c:pt>
                <c:pt idx="2">
                  <c:v>2020</c:v>
                </c:pt>
              </c:numCache>
            </c:numRef>
          </c:cat>
          <c:val>
            <c:numRef>
              <c:f>'РАБОЧАЯ Не вскрывать'!$B$36:$D$36</c:f>
              <c:numCache>
                <c:formatCode>General</c:formatCode>
                <c:ptCount val="3"/>
                <c:pt idx="0">
                  <c:v>26</c:v>
                </c:pt>
                <c:pt idx="1">
                  <c:v>36</c:v>
                </c:pt>
                <c:pt idx="2">
                  <c:v>6</c:v>
                </c:pt>
              </c:numCache>
            </c:numRef>
          </c:val>
          <c:smooth val="0"/>
          <c:extLst xmlns:c16r2="http://schemas.microsoft.com/office/drawing/2015/06/chart">
            <c:ext xmlns:c16="http://schemas.microsoft.com/office/drawing/2014/chart" uri="{C3380CC4-5D6E-409C-BE32-E72D297353CC}">
              <c16:uniqueId val="{00000001-1D1B-4FA3-90E4-5B65A351F14A}"/>
            </c:ext>
          </c:extLst>
        </c:ser>
        <c:dLbls>
          <c:showLegendKey val="0"/>
          <c:showVal val="0"/>
          <c:showCatName val="0"/>
          <c:showSerName val="0"/>
          <c:showPercent val="0"/>
          <c:showBubbleSize val="0"/>
        </c:dLbls>
        <c:marker val="1"/>
        <c:smooth val="0"/>
        <c:axId val="206127400"/>
        <c:axId val="206124656"/>
      </c:lineChart>
      <c:catAx>
        <c:axId val="206127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6124656"/>
        <c:crosses val="autoZero"/>
        <c:auto val="1"/>
        <c:lblAlgn val="ctr"/>
        <c:lblOffset val="100"/>
        <c:noMultiLvlLbl val="0"/>
      </c:catAx>
      <c:valAx>
        <c:axId val="206124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6127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Times New Roman" panose="02020603050405020304" pitchFamily="18" charset="0"/>
          <a:cs typeface="Times New Roman" panose="02020603050405020304" pitchFamily="18" charset="0"/>
        </a:defRPr>
      </a:pPr>
      <a:endParaRPr lang="ru-R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ru-RU"/>
              <a:t>Доли затрат от различных источников финансирования на  проведение ремонтных работ за отчетный период</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ru-RU"/>
        </a:p>
      </c:txPr>
    </c:title>
    <c:autoTitleDeleted val="0"/>
    <c:plotArea>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0F8F-4FFD-B89A-124E3EC4D4EE}"/>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0F8F-4FFD-B89A-124E3EC4D4EE}"/>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0F8F-4FFD-B89A-124E3EC4D4EE}"/>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0F8F-4FFD-B89A-124E3EC4D4EE}"/>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0F8F-4FFD-B89A-124E3EC4D4EE}"/>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0F8F-4FFD-B89A-124E3EC4D4EE}"/>
              </c:ext>
            </c:extLst>
          </c:dPt>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'РАБОЧАЯ Не вскрывать'!$A$39:$A$44</c:f>
              <c:strCache>
                <c:ptCount val="6"/>
                <c:pt idx="1">
                  <c:v>федеральные средства</c:v>
                </c:pt>
                <c:pt idx="2">
                  <c:v>краевые средства</c:v>
                </c:pt>
                <c:pt idx="3">
                  <c:v>местный бюджет </c:v>
                </c:pt>
                <c:pt idx="4">
                  <c:v>спонсорские средства</c:v>
                </c:pt>
                <c:pt idx="5">
                  <c:v>другое</c:v>
                </c:pt>
              </c:strCache>
            </c:strRef>
          </c:cat>
          <c:val>
            <c:numRef>
              <c:f>'РАБОЧАЯ Не вскрывать'!$B$39:$B$44</c:f>
              <c:numCache>
                <c:formatCode>General</c:formatCode>
                <c:ptCount val="6"/>
                <c:pt idx="0">
                  <c:v>2020</c:v>
                </c:pt>
                <c:pt idx="1">
                  <c:v>0</c:v>
                </c:pt>
                <c:pt idx="2">
                  <c:v>0</c:v>
                </c:pt>
                <c:pt idx="3">
                  <c:v>899934</c:v>
                </c:pt>
                <c:pt idx="4">
                  <c:v>0</c:v>
                </c:pt>
                <c:pt idx="5">
                  <c:v>135000</c:v>
                </c:pt>
              </c:numCache>
            </c:numRef>
          </c:val>
          <c:extLst xmlns:c16r2="http://schemas.microsoft.com/office/drawing/2015/06/chart">
            <c:ext xmlns:c16="http://schemas.microsoft.com/office/drawing/2014/chart" uri="{C3380CC4-5D6E-409C-BE32-E72D297353CC}">
              <c16:uniqueId val="{0000000C-0F8F-4FFD-B89A-124E3EC4D4EE}"/>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latin typeface="Times New Roman" panose="02020603050405020304" pitchFamily="18" charset="0"/>
          <a:cs typeface="Times New Roman" panose="02020603050405020304" pitchFamily="18" charset="0"/>
        </a:defRPr>
      </a:pPr>
      <a:endParaRPr lang="ru-R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ru-RU"/>
              <a:t>Динамика количество грантов, полученных коллективами за последние 3 года</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ru-RU"/>
        </a:p>
      </c:txPr>
    </c:title>
    <c:autoTitleDeleted val="0"/>
    <c:plotArea>
      <c:layout/>
      <c:barChart>
        <c:barDir val="col"/>
        <c:grouping val="clustered"/>
        <c:varyColors val="0"/>
        <c:ser>
          <c:idx val="0"/>
          <c:order val="0"/>
          <c:tx>
            <c:strRef>
              <c:f>'РАБОЧАЯ Не вскрывать'!$A$48:$B$48</c:f>
              <c:strCache>
                <c:ptCount val="2"/>
                <c:pt idx="0">
                  <c:v>государственный</c:v>
                </c:pt>
              </c:strCache>
            </c:strRef>
          </c:tx>
          <c:spPr>
            <a:solidFill>
              <a:schemeClr val="accent1"/>
            </a:solidFill>
            <a:ln>
              <a:noFill/>
            </a:ln>
            <a:effectLst/>
          </c:spPr>
          <c:invertIfNegative val="0"/>
          <c:cat>
            <c:numRef>
              <c:f>'РАБОЧАЯ Не вскрывать'!$C$47:$E$47</c:f>
              <c:numCache>
                <c:formatCode>General</c:formatCode>
                <c:ptCount val="3"/>
                <c:pt idx="0">
                  <c:v>2018</c:v>
                </c:pt>
                <c:pt idx="1">
                  <c:v>2019</c:v>
                </c:pt>
                <c:pt idx="2">
                  <c:v>2020</c:v>
                </c:pt>
              </c:numCache>
            </c:numRef>
          </c:cat>
          <c:val>
            <c:numRef>
              <c:f>'РАБОЧАЯ Не вскрывать'!$C$48:$E$48</c:f>
              <c:numCache>
                <c:formatCode>General</c:formatCode>
                <c:ptCount val="3"/>
                <c:pt idx="0">
                  <c:v>0</c:v>
                </c:pt>
                <c:pt idx="1">
                  <c:v>3</c:v>
                </c:pt>
                <c:pt idx="2">
                  <c:v>0</c:v>
                </c:pt>
              </c:numCache>
            </c:numRef>
          </c:val>
          <c:extLst xmlns:c16r2="http://schemas.microsoft.com/office/drawing/2015/06/chart">
            <c:ext xmlns:c16="http://schemas.microsoft.com/office/drawing/2014/chart" uri="{C3380CC4-5D6E-409C-BE32-E72D297353CC}">
              <c16:uniqueId val="{00000000-1980-4956-B4A4-5C4CF5B1B19E}"/>
            </c:ext>
          </c:extLst>
        </c:ser>
        <c:ser>
          <c:idx val="1"/>
          <c:order val="1"/>
          <c:tx>
            <c:strRef>
              <c:f>'РАБОЧАЯ Не вскрывать'!$A$49:$B$49</c:f>
              <c:strCache>
                <c:ptCount val="2"/>
                <c:pt idx="0">
                  <c:v>частный</c:v>
                </c:pt>
              </c:strCache>
            </c:strRef>
          </c:tx>
          <c:spPr>
            <a:solidFill>
              <a:schemeClr val="accent2"/>
            </a:solidFill>
            <a:ln>
              <a:noFill/>
            </a:ln>
            <a:effectLst/>
          </c:spPr>
          <c:invertIfNegative val="0"/>
          <c:cat>
            <c:numRef>
              <c:f>'РАБОЧАЯ Не вскрывать'!$C$47:$E$47</c:f>
              <c:numCache>
                <c:formatCode>General</c:formatCode>
                <c:ptCount val="3"/>
                <c:pt idx="0">
                  <c:v>2018</c:v>
                </c:pt>
                <c:pt idx="1">
                  <c:v>2019</c:v>
                </c:pt>
                <c:pt idx="2">
                  <c:v>2020</c:v>
                </c:pt>
              </c:numCache>
            </c:numRef>
          </c:cat>
          <c:val>
            <c:numRef>
              <c:f>'РАБОЧАЯ Не вскрывать'!$C$49:$E$49</c:f>
              <c:numCache>
                <c:formatCode>General</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1980-4956-B4A4-5C4CF5B1B19E}"/>
            </c:ext>
          </c:extLst>
        </c:ser>
        <c:ser>
          <c:idx val="2"/>
          <c:order val="2"/>
          <c:tx>
            <c:strRef>
              <c:f>'РАБОЧАЯ Не вскрывать'!$A$50:$B$50</c:f>
              <c:strCache>
                <c:ptCount val="2"/>
                <c:pt idx="0">
                  <c:v>корпоративный</c:v>
                </c:pt>
              </c:strCache>
            </c:strRef>
          </c:tx>
          <c:spPr>
            <a:solidFill>
              <a:schemeClr val="accent3"/>
            </a:solidFill>
            <a:ln>
              <a:noFill/>
            </a:ln>
            <a:effectLst/>
          </c:spPr>
          <c:invertIfNegative val="0"/>
          <c:cat>
            <c:numRef>
              <c:f>'РАБОЧАЯ Не вскрывать'!$C$47:$E$47</c:f>
              <c:numCache>
                <c:formatCode>General</c:formatCode>
                <c:ptCount val="3"/>
                <c:pt idx="0">
                  <c:v>2018</c:v>
                </c:pt>
                <c:pt idx="1">
                  <c:v>2019</c:v>
                </c:pt>
                <c:pt idx="2">
                  <c:v>2020</c:v>
                </c:pt>
              </c:numCache>
            </c:numRef>
          </c:cat>
          <c:val>
            <c:numRef>
              <c:f>'РАБОЧАЯ Не вскрывать'!$C$50:$E$50</c:f>
              <c:numCache>
                <c:formatCode>General</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2-1980-4956-B4A4-5C4CF5B1B19E}"/>
            </c:ext>
          </c:extLst>
        </c:ser>
        <c:ser>
          <c:idx val="3"/>
          <c:order val="3"/>
          <c:tx>
            <c:strRef>
              <c:f>'РАБОЧАЯ Не вскрывать'!$A$51:$B$51</c:f>
              <c:strCache>
                <c:ptCount val="2"/>
                <c:pt idx="0">
                  <c:v>посреднический</c:v>
                </c:pt>
              </c:strCache>
            </c:strRef>
          </c:tx>
          <c:spPr>
            <a:solidFill>
              <a:schemeClr val="accent4"/>
            </a:solidFill>
            <a:ln>
              <a:noFill/>
            </a:ln>
            <a:effectLst/>
          </c:spPr>
          <c:invertIfNegative val="0"/>
          <c:cat>
            <c:numRef>
              <c:f>'РАБОЧАЯ Не вскрывать'!$C$47:$E$47</c:f>
              <c:numCache>
                <c:formatCode>General</c:formatCode>
                <c:ptCount val="3"/>
                <c:pt idx="0">
                  <c:v>2018</c:v>
                </c:pt>
                <c:pt idx="1">
                  <c:v>2019</c:v>
                </c:pt>
                <c:pt idx="2">
                  <c:v>2020</c:v>
                </c:pt>
              </c:numCache>
            </c:numRef>
          </c:cat>
          <c:val>
            <c:numRef>
              <c:f>'РАБОЧАЯ Не вскрывать'!$C$51:$E$51</c:f>
              <c:numCache>
                <c:formatCode>General</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3-1980-4956-B4A4-5C4CF5B1B19E}"/>
            </c:ext>
          </c:extLst>
        </c:ser>
        <c:dLbls>
          <c:showLegendKey val="0"/>
          <c:showVal val="0"/>
          <c:showCatName val="0"/>
          <c:showSerName val="0"/>
          <c:showPercent val="0"/>
          <c:showBubbleSize val="0"/>
        </c:dLbls>
        <c:gapWidth val="219"/>
        <c:overlap val="-27"/>
        <c:axId val="206128968"/>
        <c:axId val="206129752"/>
        <c:extLst xmlns:c16r2="http://schemas.microsoft.com/office/drawing/2015/06/chart">
          <c:ext xmlns:c15="http://schemas.microsoft.com/office/drawing/2012/chart" uri="{02D57815-91ED-43cb-92C2-25804820EDAC}">
            <c15:filteredBarSeries>
              <c15:ser>
                <c:idx val="4"/>
                <c:order val="4"/>
                <c:tx>
                  <c:strRef>
                    <c:extLst xmlns:c16r2="http://schemas.microsoft.com/office/drawing/2015/06/chart">
                      <c:ext uri="{02D57815-91ED-43cb-92C2-25804820EDAC}">
                        <c15:formulaRef>
                          <c15:sqref>'РАБОЧАЯ Не вскрывать'!$A$52:$B$52</c15:sqref>
                        </c15:formulaRef>
                      </c:ext>
                    </c:extLst>
                    <c:strCache>
                      <c:ptCount val="2"/>
                      <c:pt idx="0">
                        <c:v>ИТОГО:</c:v>
                      </c:pt>
                    </c:strCache>
                  </c:strRef>
                </c:tx>
                <c:spPr>
                  <a:solidFill>
                    <a:schemeClr val="accent5"/>
                  </a:solidFill>
                  <a:ln>
                    <a:noFill/>
                  </a:ln>
                  <a:effectLst/>
                </c:spPr>
                <c:invertIfNegative val="0"/>
                <c:cat>
                  <c:numRef>
                    <c:extLst xmlns:c16r2="http://schemas.microsoft.com/office/drawing/2015/06/chart">
                      <c:ext uri="{02D57815-91ED-43cb-92C2-25804820EDAC}">
                        <c15:formulaRef>
                          <c15:sqref>'РАБОЧАЯ Не вскрывать'!$C$47:$E$47</c15:sqref>
                        </c15:formulaRef>
                      </c:ext>
                    </c:extLst>
                    <c:numCache>
                      <c:formatCode>General</c:formatCode>
                      <c:ptCount val="3"/>
                      <c:pt idx="0">
                        <c:v>2018</c:v>
                      </c:pt>
                      <c:pt idx="1">
                        <c:v>2019</c:v>
                      </c:pt>
                      <c:pt idx="2">
                        <c:v>2020</c:v>
                      </c:pt>
                    </c:numCache>
                  </c:numRef>
                </c:cat>
                <c:val>
                  <c:numRef>
                    <c:extLst xmlns:c16r2="http://schemas.microsoft.com/office/drawing/2015/06/chart">
                      <c:ext uri="{02D57815-91ED-43cb-92C2-25804820EDAC}">
                        <c15:formulaRef>
                          <c15:sqref>'РАБОЧАЯ Не вскрывать'!$C$52:$E$52</c15:sqref>
                        </c15:formulaRef>
                      </c:ext>
                    </c:extLst>
                    <c:numCache>
                      <c:formatCode>General</c:formatCode>
                      <c:ptCount val="3"/>
                      <c:pt idx="0">
                        <c:v>0</c:v>
                      </c:pt>
                      <c:pt idx="1">
                        <c:v>3</c:v>
                      </c:pt>
                      <c:pt idx="2">
                        <c:v>0</c:v>
                      </c:pt>
                    </c:numCache>
                  </c:numRef>
                </c:val>
                <c:extLst xmlns:c16r2="http://schemas.microsoft.com/office/drawing/2015/06/chart">
                  <c:ext xmlns:c16="http://schemas.microsoft.com/office/drawing/2014/chart" uri="{C3380CC4-5D6E-409C-BE32-E72D297353CC}">
                    <c16:uniqueId val="{00000004-1980-4956-B4A4-5C4CF5B1B19E}"/>
                  </c:ext>
                </c:extLst>
              </c15:ser>
            </c15:filteredBarSeries>
          </c:ext>
        </c:extLst>
      </c:barChart>
      <c:catAx>
        <c:axId val="206128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6129752"/>
        <c:crosses val="autoZero"/>
        <c:auto val="1"/>
        <c:lblAlgn val="ctr"/>
        <c:lblOffset val="100"/>
        <c:noMultiLvlLbl val="0"/>
      </c:catAx>
      <c:valAx>
        <c:axId val="206129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6128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ru-R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ru-RU" sz="1200"/>
              <a:t>Динамика количества культурно-массовых</a:t>
            </a:r>
            <a:r>
              <a:rPr lang="ru-RU" sz="1200" baseline="0"/>
              <a:t> </a:t>
            </a:r>
            <a:r>
              <a:rPr lang="ru-RU" sz="1200"/>
              <a:t>мероприятий, зрителей, участников для категории</a:t>
            </a:r>
            <a:r>
              <a:rPr lang="ru-RU" sz="1200" baseline="0"/>
              <a:t> "Дети</a:t>
            </a:r>
            <a:r>
              <a:rPr lang="ru-RU" sz="1200"/>
              <a:t> (до 14 лет)"</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ru-RU"/>
        </a:p>
      </c:txPr>
    </c:title>
    <c:autoTitleDeleted val="0"/>
    <c:plotArea>
      <c:layout/>
      <c:barChart>
        <c:barDir val="col"/>
        <c:grouping val="clustered"/>
        <c:varyColors val="0"/>
        <c:ser>
          <c:idx val="0"/>
          <c:order val="0"/>
          <c:tx>
            <c:strRef>
              <c:f>'РАБОЧАЯ Не вскрывать'!$C$56</c:f>
              <c:strCache>
                <c:ptCount val="1"/>
                <c:pt idx="0">
                  <c:v>2018</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вскрывать'!$A$57:$B$59</c:f>
              <c:strCache>
                <c:ptCount val="3"/>
                <c:pt idx="0">
                  <c:v>Кол-во мероприятий</c:v>
                </c:pt>
                <c:pt idx="1">
                  <c:v>Кол-во зрителей</c:v>
                </c:pt>
                <c:pt idx="2">
                  <c:v>Кол-во участников</c:v>
                </c:pt>
              </c:strCache>
            </c:strRef>
          </c:cat>
          <c:val>
            <c:numRef>
              <c:f>'РАБОЧАЯ Не вскрывать'!$C$57:$C$59</c:f>
              <c:numCache>
                <c:formatCode>#,##0</c:formatCode>
                <c:ptCount val="3"/>
                <c:pt idx="0">
                  <c:v>226</c:v>
                </c:pt>
                <c:pt idx="1">
                  <c:v>15359</c:v>
                </c:pt>
                <c:pt idx="2">
                  <c:v>4500</c:v>
                </c:pt>
              </c:numCache>
            </c:numRef>
          </c:val>
          <c:extLst xmlns:c16r2="http://schemas.microsoft.com/office/drawing/2015/06/chart">
            <c:ext xmlns:c16="http://schemas.microsoft.com/office/drawing/2014/chart" uri="{C3380CC4-5D6E-409C-BE32-E72D297353CC}">
              <c16:uniqueId val="{00000000-57DF-44B2-9182-D5FA3E5C1E46}"/>
            </c:ext>
          </c:extLst>
        </c:ser>
        <c:ser>
          <c:idx val="1"/>
          <c:order val="1"/>
          <c:tx>
            <c:strRef>
              <c:f>'РАБОЧАЯ Не вскрывать'!$D$56</c:f>
              <c:strCache>
                <c:ptCount val="1"/>
                <c:pt idx="0">
                  <c:v>2019</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вскрывать'!$A$57:$B$59</c:f>
              <c:strCache>
                <c:ptCount val="3"/>
                <c:pt idx="0">
                  <c:v>Кол-во мероприятий</c:v>
                </c:pt>
                <c:pt idx="1">
                  <c:v>Кол-во зрителей</c:v>
                </c:pt>
                <c:pt idx="2">
                  <c:v>Кол-во участников</c:v>
                </c:pt>
              </c:strCache>
            </c:strRef>
          </c:cat>
          <c:val>
            <c:numRef>
              <c:f>'РАБОЧАЯ Не вскрывать'!$D$57:$D$59</c:f>
              <c:numCache>
                <c:formatCode>#,##0</c:formatCode>
                <c:ptCount val="3"/>
                <c:pt idx="0">
                  <c:v>209</c:v>
                </c:pt>
                <c:pt idx="1">
                  <c:v>19100</c:v>
                </c:pt>
                <c:pt idx="2">
                  <c:v>6100</c:v>
                </c:pt>
              </c:numCache>
            </c:numRef>
          </c:val>
          <c:extLst xmlns:c16r2="http://schemas.microsoft.com/office/drawing/2015/06/chart">
            <c:ext xmlns:c16="http://schemas.microsoft.com/office/drawing/2014/chart" uri="{C3380CC4-5D6E-409C-BE32-E72D297353CC}">
              <c16:uniqueId val="{00000001-57DF-44B2-9182-D5FA3E5C1E46}"/>
            </c:ext>
          </c:extLst>
        </c:ser>
        <c:ser>
          <c:idx val="2"/>
          <c:order val="2"/>
          <c:tx>
            <c:strRef>
              <c:f>'РАБОЧАЯ Не вскрывать'!$E$56</c:f>
              <c:strCache>
                <c:ptCount val="1"/>
                <c:pt idx="0">
                  <c:v>2020</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вскрывать'!$A$57:$B$59</c:f>
              <c:strCache>
                <c:ptCount val="3"/>
                <c:pt idx="0">
                  <c:v>Кол-во мероприятий</c:v>
                </c:pt>
                <c:pt idx="1">
                  <c:v>Кол-во зрителей</c:v>
                </c:pt>
                <c:pt idx="2">
                  <c:v>Кол-во участников</c:v>
                </c:pt>
              </c:strCache>
            </c:strRef>
          </c:cat>
          <c:val>
            <c:numRef>
              <c:f>'РАБОЧАЯ Не вскрывать'!$E$57:$E$59</c:f>
              <c:numCache>
                <c:formatCode>#,##0</c:formatCode>
                <c:ptCount val="3"/>
                <c:pt idx="0">
                  <c:v>137</c:v>
                </c:pt>
                <c:pt idx="1">
                  <c:v>6496</c:v>
                </c:pt>
                <c:pt idx="2">
                  <c:v>3507</c:v>
                </c:pt>
              </c:numCache>
            </c:numRef>
          </c:val>
          <c:extLst xmlns:c16r2="http://schemas.microsoft.com/office/drawing/2015/06/chart">
            <c:ext xmlns:c16="http://schemas.microsoft.com/office/drawing/2014/chart" uri="{C3380CC4-5D6E-409C-BE32-E72D297353CC}">
              <c16:uniqueId val="{00000002-57DF-44B2-9182-D5FA3E5C1E46}"/>
            </c:ext>
          </c:extLst>
        </c:ser>
        <c:dLbls>
          <c:dLblPos val="outEnd"/>
          <c:showLegendKey val="0"/>
          <c:showVal val="1"/>
          <c:showCatName val="0"/>
          <c:showSerName val="0"/>
          <c:showPercent val="0"/>
          <c:showBubbleSize val="0"/>
        </c:dLbls>
        <c:gapWidth val="150"/>
        <c:axId val="207169344"/>
        <c:axId val="207169736"/>
      </c:barChart>
      <c:catAx>
        <c:axId val="207169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7169736"/>
        <c:crosses val="autoZero"/>
        <c:auto val="1"/>
        <c:lblAlgn val="ctr"/>
        <c:lblOffset val="100"/>
        <c:noMultiLvlLbl val="0"/>
      </c:catAx>
      <c:valAx>
        <c:axId val="207169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71693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latin typeface="Times New Roman" panose="02020603050405020304" pitchFamily="18" charset="0"/>
          <a:cs typeface="Times New Roman" panose="02020603050405020304" pitchFamily="18" charset="0"/>
        </a:defRPr>
      </a:pPr>
      <a:endParaRPr lang="ru-R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ru-RU" sz="1200"/>
              <a:t>Динамика количества культурно-массовых мероприятий, зрителей, участников для категории</a:t>
            </a:r>
            <a:r>
              <a:rPr lang="ru-RU" sz="1200" baseline="0"/>
              <a:t> "Молодой возраст (14-35 лет)</a:t>
            </a:r>
            <a:endParaRPr lang="ru-RU"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ru-RU"/>
        </a:p>
      </c:txPr>
    </c:title>
    <c:autoTitleDeleted val="0"/>
    <c:plotArea>
      <c:layout/>
      <c:barChart>
        <c:barDir val="col"/>
        <c:grouping val="clustered"/>
        <c:varyColors val="0"/>
        <c:ser>
          <c:idx val="0"/>
          <c:order val="0"/>
          <c:tx>
            <c:strRef>
              <c:f>'РАБОЧАЯ Не вскрывать'!$C$62</c:f>
              <c:strCache>
                <c:ptCount val="1"/>
                <c:pt idx="0">
                  <c:v>2018</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вскрывать'!$A$63:$B$65</c:f>
              <c:strCache>
                <c:ptCount val="3"/>
                <c:pt idx="0">
                  <c:v>Кол-во мероприятий</c:v>
                </c:pt>
                <c:pt idx="1">
                  <c:v>Кол-во зрителей</c:v>
                </c:pt>
                <c:pt idx="2">
                  <c:v>Кол-во участников</c:v>
                </c:pt>
              </c:strCache>
            </c:strRef>
          </c:cat>
          <c:val>
            <c:numRef>
              <c:f>'РАБОЧАЯ Не вскрывать'!$C$63:$C$65</c:f>
              <c:numCache>
                <c:formatCode>#,##0</c:formatCode>
                <c:ptCount val="3"/>
                <c:pt idx="0">
                  <c:v>102</c:v>
                </c:pt>
                <c:pt idx="1">
                  <c:v>5043</c:v>
                </c:pt>
                <c:pt idx="2">
                  <c:v>1200</c:v>
                </c:pt>
              </c:numCache>
            </c:numRef>
          </c:val>
          <c:extLst xmlns:c16r2="http://schemas.microsoft.com/office/drawing/2015/06/chart">
            <c:ext xmlns:c16="http://schemas.microsoft.com/office/drawing/2014/chart" uri="{C3380CC4-5D6E-409C-BE32-E72D297353CC}">
              <c16:uniqueId val="{00000000-1C99-474C-9513-F3B247E83AD7}"/>
            </c:ext>
          </c:extLst>
        </c:ser>
        <c:ser>
          <c:idx val="1"/>
          <c:order val="1"/>
          <c:tx>
            <c:strRef>
              <c:f>'РАБОЧАЯ Не вскрывать'!$D$62</c:f>
              <c:strCache>
                <c:ptCount val="1"/>
                <c:pt idx="0">
                  <c:v>2019</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вскрывать'!$A$63:$B$65</c:f>
              <c:strCache>
                <c:ptCount val="3"/>
                <c:pt idx="0">
                  <c:v>Кол-во мероприятий</c:v>
                </c:pt>
                <c:pt idx="1">
                  <c:v>Кол-во зрителей</c:v>
                </c:pt>
                <c:pt idx="2">
                  <c:v>Кол-во участников</c:v>
                </c:pt>
              </c:strCache>
            </c:strRef>
          </c:cat>
          <c:val>
            <c:numRef>
              <c:f>'РАБОЧАЯ Не вскрывать'!$D$63:$D$65</c:f>
              <c:numCache>
                <c:formatCode>#,##0</c:formatCode>
                <c:ptCount val="3"/>
                <c:pt idx="0">
                  <c:v>127</c:v>
                </c:pt>
                <c:pt idx="1">
                  <c:v>5249</c:v>
                </c:pt>
                <c:pt idx="2">
                  <c:v>1350</c:v>
                </c:pt>
              </c:numCache>
            </c:numRef>
          </c:val>
          <c:extLst xmlns:c16r2="http://schemas.microsoft.com/office/drawing/2015/06/chart">
            <c:ext xmlns:c16="http://schemas.microsoft.com/office/drawing/2014/chart" uri="{C3380CC4-5D6E-409C-BE32-E72D297353CC}">
              <c16:uniqueId val="{00000001-1C99-474C-9513-F3B247E83AD7}"/>
            </c:ext>
          </c:extLst>
        </c:ser>
        <c:ser>
          <c:idx val="2"/>
          <c:order val="2"/>
          <c:tx>
            <c:strRef>
              <c:f>'РАБОЧАЯ Не вскрывать'!$E$62</c:f>
              <c:strCache>
                <c:ptCount val="1"/>
                <c:pt idx="0">
                  <c:v>2020</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вскрывать'!$A$63:$B$65</c:f>
              <c:strCache>
                <c:ptCount val="3"/>
                <c:pt idx="0">
                  <c:v>Кол-во мероприятий</c:v>
                </c:pt>
                <c:pt idx="1">
                  <c:v>Кол-во зрителей</c:v>
                </c:pt>
                <c:pt idx="2">
                  <c:v>Кол-во участников</c:v>
                </c:pt>
              </c:strCache>
            </c:strRef>
          </c:cat>
          <c:val>
            <c:numRef>
              <c:f>'РАБОЧАЯ Не вскрывать'!$E$63:$E$65</c:f>
              <c:numCache>
                <c:formatCode>#,##0</c:formatCode>
                <c:ptCount val="3"/>
                <c:pt idx="0">
                  <c:v>57</c:v>
                </c:pt>
                <c:pt idx="1">
                  <c:v>2361</c:v>
                </c:pt>
                <c:pt idx="2">
                  <c:v>1629</c:v>
                </c:pt>
              </c:numCache>
            </c:numRef>
          </c:val>
          <c:extLst xmlns:c16r2="http://schemas.microsoft.com/office/drawing/2015/06/chart">
            <c:ext xmlns:c16="http://schemas.microsoft.com/office/drawing/2014/chart" uri="{C3380CC4-5D6E-409C-BE32-E72D297353CC}">
              <c16:uniqueId val="{00000002-1C99-474C-9513-F3B247E83AD7}"/>
            </c:ext>
          </c:extLst>
        </c:ser>
        <c:dLbls>
          <c:dLblPos val="outEnd"/>
          <c:showLegendKey val="0"/>
          <c:showVal val="1"/>
          <c:showCatName val="0"/>
          <c:showSerName val="0"/>
          <c:showPercent val="0"/>
          <c:showBubbleSize val="0"/>
        </c:dLbls>
        <c:gapWidth val="150"/>
        <c:axId val="207170520"/>
        <c:axId val="207165424"/>
      </c:barChart>
      <c:catAx>
        <c:axId val="207170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7165424"/>
        <c:crosses val="autoZero"/>
        <c:auto val="1"/>
        <c:lblAlgn val="ctr"/>
        <c:lblOffset val="100"/>
        <c:noMultiLvlLbl val="0"/>
      </c:catAx>
      <c:valAx>
        <c:axId val="2071654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71705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latin typeface="Times New Roman" panose="02020603050405020304" pitchFamily="18" charset="0"/>
          <a:cs typeface="Times New Roman" panose="02020603050405020304" pitchFamily="18" charset="0"/>
        </a:defRPr>
      </a:pPr>
      <a:endParaRPr lang="ru-RU"/>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ru-RU" sz="1200"/>
              <a:t>Динамика количества культурно-массовых мероприятий, зрителей, участников для категории</a:t>
            </a:r>
            <a:r>
              <a:rPr lang="ru-RU" sz="1200" baseline="0"/>
              <a:t> "Зрелый возраст (35-60 лет)</a:t>
            </a:r>
            <a:endParaRPr lang="ru-RU"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ru-RU"/>
        </a:p>
      </c:txPr>
    </c:title>
    <c:autoTitleDeleted val="0"/>
    <c:plotArea>
      <c:layout/>
      <c:barChart>
        <c:barDir val="col"/>
        <c:grouping val="clustered"/>
        <c:varyColors val="0"/>
        <c:ser>
          <c:idx val="0"/>
          <c:order val="0"/>
          <c:tx>
            <c:strRef>
              <c:f>'РАБОЧАЯ Не вскрывать'!$C$68</c:f>
              <c:strCache>
                <c:ptCount val="1"/>
                <c:pt idx="0">
                  <c:v>2018</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вскрывать'!$A$69:$B$71</c:f>
              <c:strCache>
                <c:ptCount val="3"/>
                <c:pt idx="0">
                  <c:v>Кол-во мероприятий</c:v>
                </c:pt>
                <c:pt idx="1">
                  <c:v>Кол-во зрителей</c:v>
                </c:pt>
                <c:pt idx="2">
                  <c:v>Кол-во участников</c:v>
                </c:pt>
              </c:strCache>
            </c:strRef>
          </c:cat>
          <c:val>
            <c:numRef>
              <c:f>'РАБОЧАЯ Не вскрывать'!$C$69:$C$71</c:f>
              <c:numCache>
                <c:formatCode>#,##0</c:formatCode>
                <c:ptCount val="3"/>
                <c:pt idx="0">
                  <c:v>45</c:v>
                </c:pt>
                <c:pt idx="1">
                  <c:v>1685</c:v>
                </c:pt>
                <c:pt idx="2">
                  <c:v>569</c:v>
                </c:pt>
              </c:numCache>
            </c:numRef>
          </c:val>
          <c:extLst xmlns:c16r2="http://schemas.microsoft.com/office/drawing/2015/06/chart">
            <c:ext xmlns:c16="http://schemas.microsoft.com/office/drawing/2014/chart" uri="{C3380CC4-5D6E-409C-BE32-E72D297353CC}">
              <c16:uniqueId val="{00000000-7225-47EF-8C03-F5FF40AFBD49}"/>
            </c:ext>
          </c:extLst>
        </c:ser>
        <c:ser>
          <c:idx val="1"/>
          <c:order val="1"/>
          <c:tx>
            <c:strRef>
              <c:f>'РАБОЧАЯ Не вскрывать'!$D$68</c:f>
              <c:strCache>
                <c:ptCount val="1"/>
                <c:pt idx="0">
                  <c:v>2019</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вскрывать'!$A$69:$B$71</c:f>
              <c:strCache>
                <c:ptCount val="3"/>
                <c:pt idx="0">
                  <c:v>Кол-во мероприятий</c:v>
                </c:pt>
                <c:pt idx="1">
                  <c:v>Кол-во зрителей</c:v>
                </c:pt>
                <c:pt idx="2">
                  <c:v>Кол-во участников</c:v>
                </c:pt>
              </c:strCache>
            </c:strRef>
          </c:cat>
          <c:val>
            <c:numRef>
              <c:f>'РАБОЧАЯ Не вскрывать'!$D$69:$D$71</c:f>
              <c:numCache>
                <c:formatCode>#,##0</c:formatCode>
                <c:ptCount val="3"/>
                <c:pt idx="0">
                  <c:v>52</c:v>
                </c:pt>
                <c:pt idx="1">
                  <c:v>1238</c:v>
                </c:pt>
                <c:pt idx="2">
                  <c:v>589</c:v>
                </c:pt>
              </c:numCache>
            </c:numRef>
          </c:val>
          <c:extLst xmlns:c16r2="http://schemas.microsoft.com/office/drawing/2015/06/chart">
            <c:ext xmlns:c16="http://schemas.microsoft.com/office/drawing/2014/chart" uri="{C3380CC4-5D6E-409C-BE32-E72D297353CC}">
              <c16:uniqueId val="{00000001-7225-47EF-8C03-F5FF40AFBD49}"/>
            </c:ext>
          </c:extLst>
        </c:ser>
        <c:ser>
          <c:idx val="2"/>
          <c:order val="2"/>
          <c:tx>
            <c:strRef>
              <c:f>'РАБОЧАЯ Не вскрывать'!$E$68</c:f>
              <c:strCache>
                <c:ptCount val="1"/>
                <c:pt idx="0">
                  <c:v>2020</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вскрывать'!$A$69:$B$71</c:f>
              <c:strCache>
                <c:ptCount val="3"/>
                <c:pt idx="0">
                  <c:v>Кол-во мероприятий</c:v>
                </c:pt>
                <c:pt idx="1">
                  <c:v>Кол-во зрителей</c:v>
                </c:pt>
                <c:pt idx="2">
                  <c:v>Кол-во участников</c:v>
                </c:pt>
              </c:strCache>
            </c:strRef>
          </c:cat>
          <c:val>
            <c:numRef>
              <c:f>'РАБОЧАЯ Не вскрывать'!$E$69:$E$71</c:f>
              <c:numCache>
                <c:formatCode>#,##0</c:formatCode>
                <c:ptCount val="3"/>
                <c:pt idx="0">
                  <c:v>68</c:v>
                </c:pt>
                <c:pt idx="1">
                  <c:v>865</c:v>
                </c:pt>
                <c:pt idx="2">
                  <c:v>300</c:v>
                </c:pt>
              </c:numCache>
            </c:numRef>
          </c:val>
          <c:extLst xmlns:c16r2="http://schemas.microsoft.com/office/drawing/2015/06/chart">
            <c:ext xmlns:c16="http://schemas.microsoft.com/office/drawing/2014/chart" uri="{C3380CC4-5D6E-409C-BE32-E72D297353CC}">
              <c16:uniqueId val="{00000002-7225-47EF-8C03-F5FF40AFBD49}"/>
            </c:ext>
          </c:extLst>
        </c:ser>
        <c:dLbls>
          <c:dLblPos val="outEnd"/>
          <c:showLegendKey val="0"/>
          <c:showVal val="1"/>
          <c:showCatName val="0"/>
          <c:showSerName val="0"/>
          <c:showPercent val="0"/>
          <c:showBubbleSize val="0"/>
        </c:dLbls>
        <c:gapWidth val="150"/>
        <c:axId val="207165816"/>
        <c:axId val="207166600"/>
      </c:barChart>
      <c:catAx>
        <c:axId val="207165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7166600"/>
        <c:crosses val="autoZero"/>
        <c:auto val="1"/>
        <c:lblAlgn val="ctr"/>
        <c:lblOffset val="100"/>
        <c:noMultiLvlLbl val="0"/>
      </c:catAx>
      <c:valAx>
        <c:axId val="207166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71658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latin typeface="Times New Roman" panose="02020603050405020304" pitchFamily="18" charset="0"/>
          <a:cs typeface="Times New Roman" panose="02020603050405020304" pitchFamily="18" charset="0"/>
        </a:defRPr>
      </a:pPr>
      <a:endParaRPr lang="ru-RU"/>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ru-RU" sz="1200"/>
              <a:t>Динамика количества культурно-массовых мероприятий, зрителей, участников для категории</a:t>
            </a:r>
            <a:r>
              <a:rPr lang="ru-RU" sz="1200" baseline="0"/>
              <a:t> "Старший возраст (старше 60 лет)</a:t>
            </a:r>
            <a:endParaRPr lang="ru-RU" sz="1200"/>
          </a:p>
        </c:rich>
      </c:tx>
      <c:layout>
        <c:manualLayout>
          <c:xMode val="edge"/>
          <c:yMode val="edge"/>
          <c:x val="0.11466666666666667"/>
          <c:y val="2.777777777777777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ru-RU"/>
        </a:p>
      </c:txPr>
    </c:title>
    <c:autoTitleDeleted val="0"/>
    <c:plotArea>
      <c:layout/>
      <c:barChart>
        <c:barDir val="col"/>
        <c:grouping val="clustered"/>
        <c:varyColors val="0"/>
        <c:ser>
          <c:idx val="0"/>
          <c:order val="0"/>
          <c:tx>
            <c:strRef>
              <c:f>'РАБОЧАЯ Не вскрывать'!$C$74</c:f>
              <c:strCache>
                <c:ptCount val="1"/>
                <c:pt idx="0">
                  <c:v>2018</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вскрывать'!$A$75:$B$77</c:f>
              <c:strCache>
                <c:ptCount val="3"/>
                <c:pt idx="0">
                  <c:v>Кол-во мероприятий</c:v>
                </c:pt>
                <c:pt idx="1">
                  <c:v>Кол-во зрителей</c:v>
                </c:pt>
                <c:pt idx="2">
                  <c:v>Кол-во участников</c:v>
                </c:pt>
              </c:strCache>
            </c:strRef>
          </c:cat>
          <c:val>
            <c:numRef>
              <c:f>'РАБОЧАЯ Не вскрывать'!$C$75:$C$77</c:f>
              <c:numCache>
                <c:formatCode>#,##0</c:formatCode>
                <c:ptCount val="3"/>
                <c:pt idx="0">
                  <c:v>62</c:v>
                </c:pt>
                <c:pt idx="1">
                  <c:v>7126</c:v>
                </c:pt>
                <c:pt idx="2">
                  <c:v>3500</c:v>
                </c:pt>
              </c:numCache>
            </c:numRef>
          </c:val>
          <c:extLst xmlns:c16r2="http://schemas.microsoft.com/office/drawing/2015/06/chart">
            <c:ext xmlns:c16="http://schemas.microsoft.com/office/drawing/2014/chart" uri="{C3380CC4-5D6E-409C-BE32-E72D297353CC}">
              <c16:uniqueId val="{00000000-902C-44BE-8A66-8947615D9A21}"/>
            </c:ext>
          </c:extLst>
        </c:ser>
        <c:ser>
          <c:idx val="1"/>
          <c:order val="1"/>
          <c:tx>
            <c:strRef>
              <c:f>'РАБОЧАЯ Не вскрывать'!$D$74</c:f>
              <c:strCache>
                <c:ptCount val="1"/>
                <c:pt idx="0">
                  <c:v>2019</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вскрывать'!$A$75:$B$77</c:f>
              <c:strCache>
                <c:ptCount val="3"/>
                <c:pt idx="0">
                  <c:v>Кол-во мероприятий</c:v>
                </c:pt>
                <c:pt idx="1">
                  <c:v>Кол-во зрителей</c:v>
                </c:pt>
                <c:pt idx="2">
                  <c:v>Кол-во участников</c:v>
                </c:pt>
              </c:strCache>
            </c:strRef>
          </c:cat>
          <c:val>
            <c:numRef>
              <c:f>'РАБОЧАЯ Не вскрывать'!$D$75:$D$77</c:f>
              <c:numCache>
                <c:formatCode>#,##0</c:formatCode>
                <c:ptCount val="3"/>
                <c:pt idx="0">
                  <c:v>64</c:v>
                </c:pt>
                <c:pt idx="1">
                  <c:v>7562</c:v>
                </c:pt>
                <c:pt idx="2">
                  <c:v>3658</c:v>
                </c:pt>
              </c:numCache>
            </c:numRef>
          </c:val>
          <c:extLst xmlns:c16r2="http://schemas.microsoft.com/office/drawing/2015/06/chart">
            <c:ext xmlns:c16="http://schemas.microsoft.com/office/drawing/2014/chart" uri="{C3380CC4-5D6E-409C-BE32-E72D297353CC}">
              <c16:uniqueId val="{00000001-902C-44BE-8A66-8947615D9A21}"/>
            </c:ext>
          </c:extLst>
        </c:ser>
        <c:ser>
          <c:idx val="2"/>
          <c:order val="2"/>
          <c:tx>
            <c:strRef>
              <c:f>'РАБОЧАЯ Не вскрывать'!$E$74</c:f>
              <c:strCache>
                <c:ptCount val="1"/>
                <c:pt idx="0">
                  <c:v>2020</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вскрывать'!$A$75:$B$77</c:f>
              <c:strCache>
                <c:ptCount val="3"/>
                <c:pt idx="0">
                  <c:v>Кол-во мероприятий</c:v>
                </c:pt>
                <c:pt idx="1">
                  <c:v>Кол-во зрителей</c:v>
                </c:pt>
                <c:pt idx="2">
                  <c:v>Кол-во участников</c:v>
                </c:pt>
              </c:strCache>
            </c:strRef>
          </c:cat>
          <c:val>
            <c:numRef>
              <c:f>'РАБОЧАЯ Не вскрывать'!$E$75:$E$77</c:f>
              <c:numCache>
                <c:formatCode>#,##0</c:formatCode>
                <c:ptCount val="3"/>
                <c:pt idx="0">
                  <c:v>29</c:v>
                </c:pt>
                <c:pt idx="1">
                  <c:v>1205</c:v>
                </c:pt>
                <c:pt idx="2">
                  <c:v>896</c:v>
                </c:pt>
              </c:numCache>
            </c:numRef>
          </c:val>
          <c:extLst xmlns:c16r2="http://schemas.microsoft.com/office/drawing/2015/06/chart">
            <c:ext xmlns:c16="http://schemas.microsoft.com/office/drawing/2014/chart" uri="{C3380CC4-5D6E-409C-BE32-E72D297353CC}">
              <c16:uniqueId val="{00000002-902C-44BE-8A66-8947615D9A21}"/>
            </c:ext>
          </c:extLst>
        </c:ser>
        <c:dLbls>
          <c:dLblPos val="outEnd"/>
          <c:showLegendKey val="0"/>
          <c:showVal val="1"/>
          <c:showCatName val="0"/>
          <c:showSerName val="0"/>
          <c:showPercent val="0"/>
          <c:showBubbleSize val="0"/>
        </c:dLbls>
        <c:gapWidth val="150"/>
        <c:axId val="207166208"/>
        <c:axId val="207170912"/>
      </c:barChart>
      <c:catAx>
        <c:axId val="207166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7170912"/>
        <c:crosses val="autoZero"/>
        <c:auto val="1"/>
        <c:lblAlgn val="ctr"/>
        <c:lblOffset val="100"/>
        <c:noMultiLvlLbl val="0"/>
      </c:catAx>
      <c:valAx>
        <c:axId val="2071709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71662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latin typeface="Times New Roman" panose="02020603050405020304" pitchFamily="18" charset="0"/>
          <a:cs typeface="Times New Roman" panose="02020603050405020304" pitchFamily="18" charset="0"/>
        </a:defRPr>
      </a:pPr>
      <a:endParaRPr lang="ru-RU"/>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ru-RU" sz="1200"/>
              <a:t>Динамика количества информационно-просветительских мероприятий, зрителей, участников для категории</a:t>
            </a:r>
            <a:r>
              <a:rPr lang="ru-RU" sz="1200" baseline="0"/>
              <a:t> "Дети (до 14 лет)"</a:t>
            </a:r>
            <a:endParaRPr lang="ru-RU" sz="1200"/>
          </a:p>
        </c:rich>
      </c:tx>
      <c:layout>
        <c:manualLayout>
          <c:xMode val="edge"/>
          <c:yMode val="edge"/>
          <c:x val="0.11466666666666667"/>
          <c:y val="2.777777777777777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ru-RU"/>
        </a:p>
      </c:txPr>
    </c:title>
    <c:autoTitleDeleted val="0"/>
    <c:plotArea>
      <c:layout/>
      <c:barChart>
        <c:barDir val="col"/>
        <c:grouping val="clustered"/>
        <c:varyColors val="0"/>
        <c:ser>
          <c:idx val="0"/>
          <c:order val="0"/>
          <c:tx>
            <c:strRef>
              <c:f>'РАБОЧАЯ Не вскрывать'!$C$81</c:f>
              <c:strCache>
                <c:ptCount val="1"/>
                <c:pt idx="0">
                  <c:v>2018</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вскрывать'!$A$82:$B$84</c:f>
              <c:strCache>
                <c:ptCount val="3"/>
                <c:pt idx="0">
                  <c:v>Кол-во мероприятий</c:v>
                </c:pt>
                <c:pt idx="1">
                  <c:v>Кол-во зрителей</c:v>
                </c:pt>
                <c:pt idx="2">
                  <c:v>Кол-во участников</c:v>
                </c:pt>
              </c:strCache>
            </c:strRef>
          </c:cat>
          <c:val>
            <c:numRef>
              <c:f>'РАБОЧАЯ Не вскрывать'!$C$82:$C$84</c:f>
              <c:numCache>
                <c:formatCode>#,##0</c:formatCode>
                <c:ptCount val="3"/>
                <c:pt idx="0">
                  <c:v>11</c:v>
                </c:pt>
                <c:pt idx="1">
                  <c:v>337</c:v>
                </c:pt>
                <c:pt idx="2">
                  <c:v>70</c:v>
                </c:pt>
              </c:numCache>
            </c:numRef>
          </c:val>
          <c:extLst xmlns:c16r2="http://schemas.microsoft.com/office/drawing/2015/06/chart">
            <c:ext xmlns:c16="http://schemas.microsoft.com/office/drawing/2014/chart" uri="{C3380CC4-5D6E-409C-BE32-E72D297353CC}">
              <c16:uniqueId val="{00000000-A3E2-4476-AB10-A34F6AA05B59}"/>
            </c:ext>
          </c:extLst>
        </c:ser>
        <c:ser>
          <c:idx val="1"/>
          <c:order val="1"/>
          <c:tx>
            <c:strRef>
              <c:f>'РАБОЧАЯ Не вскрывать'!$D$81</c:f>
              <c:strCache>
                <c:ptCount val="1"/>
                <c:pt idx="0">
                  <c:v>2019</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вскрывать'!$A$82:$B$84</c:f>
              <c:strCache>
                <c:ptCount val="3"/>
                <c:pt idx="0">
                  <c:v>Кол-во мероприятий</c:v>
                </c:pt>
                <c:pt idx="1">
                  <c:v>Кол-во зрителей</c:v>
                </c:pt>
                <c:pt idx="2">
                  <c:v>Кол-во участников</c:v>
                </c:pt>
              </c:strCache>
            </c:strRef>
          </c:cat>
          <c:val>
            <c:numRef>
              <c:f>'РАБОЧАЯ Не вскрывать'!$D$82:$D$84</c:f>
              <c:numCache>
                <c:formatCode>#,##0</c:formatCode>
                <c:ptCount val="3"/>
                <c:pt idx="0">
                  <c:v>9</c:v>
                </c:pt>
                <c:pt idx="1">
                  <c:v>459</c:v>
                </c:pt>
                <c:pt idx="2">
                  <c:v>119</c:v>
                </c:pt>
              </c:numCache>
            </c:numRef>
          </c:val>
          <c:extLst xmlns:c16r2="http://schemas.microsoft.com/office/drawing/2015/06/chart">
            <c:ext xmlns:c16="http://schemas.microsoft.com/office/drawing/2014/chart" uri="{C3380CC4-5D6E-409C-BE32-E72D297353CC}">
              <c16:uniqueId val="{00000001-A3E2-4476-AB10-A34F6AA05B59}"/>
            </c:ext>
          </c:extLst>
        </c:ser>
        <c:ser>
          <c:idx val="2"/>
          <c:order val="2"/>
          <c:tx>
            <c:strRef>
              <c:f>'РАБОЧАЯ Не вскрывать'!$E$81</c:f>
              <c:strCache>
                <c:ptCount val="1"/>
                <c:pt idx="0">
                  <c:v>2020</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вскрывать'!$A$82:$B$84</c:f>
              <c:strCache>
                <c:ptCount val="3"/>
                <c:pt idx="0">
                  <c:v>Кол-во мероприятий</c:v>
                </c:pt>
                <c:pt idx="1">
                  <c:v>Кол-во зрителей</c:v>
                </c:pt>
                <c:pt idx="2">
                  <c:v>Кол-во участников</c:v>
                </c:pt>
              </c:strCache>
            </c:strRef>
          </c:cat>
          <c:val>
            <c:numRef>
              <c:f>'РАБОЧАЯ Не вскрывать'!$E$82:$E$84</c:f>
              <c:numCache>
                <c:formatCode>#,##0</c:formatCode>
                <c:ptCount val="3"/>
                <c:pt idx="0">
                  <c:v>3</c:v>
                </c:pt>
                <c:pt idx="1">
                  <c:v>69</c:v>
                </c:pt>
                <c:pt idx="2">
                  <c:v>25</c:v>
                </c:pt>
              </c:numCache>
            </c:numRef>
          </c:val>
          <c:extLst xmlns:c16r2="http://schemas.microsoft.com/office/drawing/2015/06/chart">
            <c:ext xmlns:c16="http://schemas.microsoft.com/office/drawing/2014/chart" uri="{C3380CC4-5D6E-409C-BE32-E72D297353CC}">
              <c16:uniqueId val="{00000002-A3E2-4476-AB10-A34F6AA05B59}"/>
            </c:ext>
          </c:extLst>
        </c:ser>
        <c:dLbls>
          <c:dLblPos val="outEnd"/>
          <c:showLegendKey val="0"/>
          <c:showVal val="1"/>
          <c:showCatName val="0"/>
          <c:showSerName val="0"/>
          <c:showPercent val="0"/>
          <c:showBubbleSize val="0"/>
        </c:dLbls>
        <c:gapWidth val="150"/>
        <c:axId val="207163464"/>
        <c:axId val="207164248"/>
      </c:barChart>
      <c:catAx>
        <c:axId val="207163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7164248"/>
        <c:crosses val="autoZero"/>
        <c:auto val="1"/>
        <c:lblAlgn val="ctr"/>
        <c:lblOffset val="100"/>
        <c:noMultiLvlLbl val="0"/>
      </c:catAx>
      <c:valAx>
        <c:axId val="207164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71634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latin typeface="Times New Roman" panose="02020603050405020304" pitchFamily="18" charset="0"/>
          <a:cs typeface="Times New Roman" panose="02020603050405020304" pitchFamily="18" charset="0"/>
        </a:defRPr>
      </a:pPr>
      <a:endParaRPr lang="ru-RU"/>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ru-RU" sz="1200"/>
              <a:t>Динамика количества информационно-просветительских мероприятий, зрителей, участников для категории</a:t>
            </a:r>
            <a:r>
              <a:rPr lang="ru-RU" sz="1200" baseline="0"/>
              <a:t> "Молодой возраст (14-35 лет)</a:t>
            </a:r>
            <a:endParaRPr lang="ru-RU" sz="1200"/>
          </a:p>
        </c:rich>
      </c:tx>
      <c:layout>
        <c:manualLayout>
          <c:xMode val="edge"/>
          <c:yMode val="edge"/>
          <c:x val="0.11466666666666667"/>
          <c:y val="2.777777777777777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ru-RU"/>
        </a:p>
      </c:txPr>
    </c:title>
    <c:autoTitleDeleted val="0"/>
    <c:plotArea>
      <c:layout/>
      <c:barChart>
        <c:barDir val="col"/>
        <c:grouping val="clustered"/>
        <c:varyColors val="0"/>
        <c:ser>
          <c:idx val="0"/>
          <c:order val="0"/>
          <c:tx>
            <c:strRef>
              <c:f>'РАБОЧАЯ Не вскрывать'!$C$87</c:f>
              <c:strCache>
                <c:ptCount val="1"/>
                <c:pt idx="0">
                  <c:v>2018</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вскрывать'!$A$88:$B$90</c:f>
              <c:strCache>
                <c:ptCount val="3"/>
                <c:pt idx="0">
                  <c:v>Кол-во мероприятий</c:v>
                </c:pt>
                <c:pt idx="1">
                  <c:v>Кол-во зрителей</c:v>
                </c:pt>
                <c:pt idx="2">
                  <c:v>Кол-во участников</c:v>
                </c:pt>
              </c:strCache>
            </c:strRef>
          </c:cat>
          <c:val>
            <c:numRef>
              <c:f>'РАБОЧАЯ Не вскрывать'!$C$88:$C$90</c:f>
              <c:numCache>
                <c:formatCode>#,##0</c:formatCode>
                <c:ptCount val="3"/>
                <c:pt idx="0">
                  <c:v>5</c:v>
                </c:pt>
                <c:pt idx="1">
                  <c:v>275</c:v>
                </c:pt>
                <c:pt idx="2">
                  <c:v>55</c:v>
                </c:pt>
              </c:numCache>
            </c:numRef>
          </c:val>
          <c:extLst xmlns:c16r2="http://schemas.microsoft.com/office/drawing/2015/06/chart">
            <c:ext xmlns:c16="http://schemas.microsoft.com/office/drawing/2014/chart" uri="{C3380CC4-5D6E-409C-BE32-E72D297353CC}">
              <c16:uniqueId val="{00000000-00E1-43AB-ADD3-90372E335C33}"/>
            </c:ext>
          </c:extLst>
        </c:ser>
        <c:ser>
          <c:idx val="1"/>
          <c:order val="1"/>
          <c:tx>
            <c:strRef>
              <c:f>'РАБОЧАЯ Не вскрывать'!$D$87</c:f>
              <c:strCache>
                <c:ptCount val="1"/>
                <c:pt idx="0">
                  <c:v>2019</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вскрывать'!$A$88:$B$90</c:f>
              <c:strCache>
                <c:ptCount val="3"/>
                <c:pt idx="0">
                  <c:v>Кол-во мероприятий</c:v>
                </c:pt>
                <c:pt idx="1">
                  <c:v>Кол-во зрителей</c:v>
                </c:pt>
                <c:pt idx="2">
                  <c:v>Кол-во участников</c:v>
                </c:pt>
              </c:strCache>
            </c:strRef>
          </c:cat>
          <c:val>
            <c:numRef>
              <c:f>'РАБОЧАЯ Не вскрывать'!$D$88:$D$90</c:f>
              <c:numCache>
                <c:formatCode>#,##0</c:formatCode>
                <c:ptCount val="3"/>
                <c:pt idx="0">
                  <c:v>6</c:v>
                </c:pt>
                <c:pt idx="1">
                  <c:v>339</c:v>
                </c:pt>
                <c:pt idx="2">
                  <c:v>45</c:v>
                </c:pt>
              </c:numCache>
            </c:numRef>
          </c:val>
          <c:extLst xmlns:c16r2="http://schemas.microsoft.com/office/drawing/2015/06/chart">
            <c:ext xmlns:c16="http://schemas.microsoft.com/office/drawing/2014/chart" uri="{C3380CC4-5D6E-409C-BE32-E72D297353CC}">
              <c16:uniqueId val="{00000001-00E1-43AB-ADD3-90372E335C33}"/>
            </c:ext>
          </c:extLst>
        </c:ser>
        <c:ser>
          <c:idx val="2"/>
          <c:order val="2"/>
          <c:tx>
            <c:strRef>
              <c:f>'РАБОЧАЯ Не вскрывать'!$E$87</c:f>
              <c:strCache>
                <c:ptCount val="1"/>
                <c:pt idx="0">
                  <c:v>2020</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вскрывать'!$A$88:$B$90</c:f>
              <c:strCache>
                <c:ptCount val="3"/>
                <c:pt idx="0">
                  <c:v>Кол-во мероприятий</c:v>
                </c:pt>
                <c:pt idx="1">
                  <c:v>Кол-во зрителей</c:v>
                </c:pt>
                <c:pt idx="2">
                  <c:v>Кол-во участников</c:v>
                </c:pt>
              </c:strCache>
            </c:strRef>
          </c:cat>
          <c:val>
            <c:numRef>
              <c:f>'РАБОЧАЯ Не вскрывать'!$E$88:$E$90</c:f>
              <c:numCache>
                <c:formatCode>#,##0</c:formatCode>
                <c:ptCount val="3"/>
                <c:pt idx="0">
                  <c:v>3</c:v>
                </c:pt>
                <c:pt idx="1">
                  <c:v>55</c:v>
                </c:pt>
                <c:pt idx="2">
                  <c:v>12</c:v>
                </c:pt>
              </c:numCache>
            </c:numRef>
          </c:val>
          <c:extLst xmlns:c16r2="http://schemas.microsoft.com/office/drawing/2015/06/chart">
            <c:ext xmlns:c16="http://schemas.microsoft.com/office/drawing/2014/chart" uri="{C3380CC4-5D6E-409C-BE32-E72D297353CC}">
              <c16:uniqueId val="{00000002-00E1-43AB-ADD3-90372E335C33}"/>
            </c:ext>
          </c:extLst>
        </c:ser>
        <c:dLbls>
          <c:dLblPos val="outEnd"/>
          <c:showLegendKey val="0"/>
          <c:showVal val="1"/>
          <c:showCatName val="0"/>
          <c:showSerName val="0"/>
          <c:showPercent val="0"/>
          <c:showBubbleSize val="0"/>
        </c:dLbls>
        <c:gapWidth val="150"/>
        <c:axId val="207163856"/>
        <c:axId val="207164640"/>
      </c:barChart>
      <c:catAx>
        <c:axId val="207163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7164640"/>
        <c:crosses val="autoZero"/>
        <c:auto val="1"/>
        <c:lblAlgn val="ctr"/>
        <c:lblOffset val="100"/>
        <c:noMultiLvlLbl val="0"/>
      </c:catAx>
      <c:valAx>
        <c:axId val="2071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71638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latin typeface="Times New Roman" panose="02020603050405020304" pitchFamily="18" charset="0"/>
          <a:cs typeface="Times New Roman" panose="02020603050405020304" pitchFamily="18" charset="0"/>
        </a:defRPr>
      </a:pPr>
      <a:endParaRPr lang="ru-RU"/>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ru-RU" sz="1200"/>
              <a:t>Динамика количества информационно-просветительских мероприятий, зрителей, участников для категории</a:t>
            </a:r>
            <a:r>
              <a:rPr lang="ru-RU" sz="1200" baseline="0"/>
              <a:t> "Зрелый возраст (35-60 лет)</a:t>
            </a:r>
            <a:endParaRPr lang="ru-RU" sz="1200"/>
          </a:p>
        </c:rich>
      </c:tx>
      <c:layout>
        <c:manualLayout>
          <c:xMode val="edge"/>
          <c:yMode val="edge"/>
          <c:x val="0.11466666666666667"/>
          <c:y val="2.777777777777777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ru-RU"/>
        </a:p>
      </c:txPr>
    </c:title>
    <c:autoTitleDeleted val="0"/>
    <c:plotArea>
      <c:layout/>
      <c:barChart>
        <c:barDir val="col"/>
        <c:grouping val="clustered"/>
        <c:varyColors val="0"/>
        <c:ser>
          <c:idx val="0"/>
          <c:order val="0"/>
          <c:tx>
            <c:strRef>
              <c:f>'РАБОЧАЯ Не вскрывать'!$C$93</c:f>
              <c:strCache>
                <c:ptCount val="1"/>
                <c:pt idx="0">
                  <c:v>2018</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вскрывать'!$A$94:$B$96</c:f>
              <c:strCache>
                <c:ptCount val="3"/>
                <c:pt idx="0">
                  <c:v>Кол-во мероприятий</c:v>
                </c:pt>
                <c:pt idx="1">
                  <c:v>Кол-во зрителей</c:v>
                </c:pt>
                <c:pt idx="2">
                  <c:v>Кол-во участников</c:v>
                </c:pt>
              </c:strCache>
            </c:strRef>
          </c:cat>
          <c:val>
            <c:numRef>
              <c:f>'РАБОЧАЯ Не вскрывать'!$C$94:$C$96</c:f>
              <c:numCache>
                <c:formatCode>#,##0</c:formatCode>
                <c:ptCount val="3"/>
                <c:pt idx="0">
                  <c:v>48</c:v>
                </c:pt>
                <c:pt idx="1">
                  <c:v>2500</c:v>
                </c:pt>
                <c:pt idx="2">
                  <c:v>1000</c:v>
                </c:pt>
              </c:numCache>
            </c:numRef>
          </c:val>
          <c:extLst xmlns:c16r2="http://schemas.microsoft.com/office/drawing/2015/06/chart">
            <c:ext xmlns:c16="http://schemas.microsoft.com/office/drawing/2014/chart" uri="{C3380CC4-5D6E-409C-BE32-E72D297353CC}">
              <c16:uniqueId val="{00000000-11E1-4213-BA5F-9D9B4D36B707}"/>
            </c:ext>
          </c:extLst>
        </c:ser>
        <c:ser>
          <c:idx val="1"/>
          <c:order val="1"/>
          <c:tx>
            <c:strRef>
              <c:f>'РАБОЧАЯ Не вскрывать'!$D$93</c:f>
              <c:strCache>
                <c:ptCount val="1"/>
                <c:pt idx="0">
                  <c:v>2019</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вскрывать'!$A$94:$B$96</c:f>
              <c:strCache>
                <c:ptCount val="3"/>
                <c:pt idx="0">
                  <c:v>Кол-во мероприятий</c:v>
                </c:pt>
                <c:pt idx="1">
                  <c:v>Кол-во зрителей</c:v>
                </c:pt>
                <c:pt idx="2">
                  <c:v>Кол-во участников</c:v>
                </c:pt>
              </c:strCache>
            </c:strRef>
          </c:cat>
          <c:val>
            <c:numRef>
              <c:f>'РАБОЧАЯ Не вскрывать'!$D$94:$D$96</c:f>
              <c:numCache>
                <c:formatCode>#,##0</c:formatCode>
                <c:ptCount val="3"/>
                <c:pt idx="0">
                  <c:v>39</c:v>
                </c:pt>
                <c:pt idx="1">
                  <c:v>1905</c:v>
                </c:pt>
                <c:pt idx="2">
                  <c:v>1200</c:v>
                </c:pt>
              </c:numCache>
            </c:numRef>
          </c:val>
          <c:extLst xmlns:c16r2="http://schemas.microsoft.com/office/drawing/2015/06/chart">
            <c:ext xmlns:c16="http://schemas.microsoft.com/office/drawing/2014/chart" uri="{C3380CC4-5D6E-409C-BE32-E72D297353CC}">
              <c16:uniqueId val="{00000001-11E1-4213-BA5F-9D9B4D36B707}"/>
            </c:ext>
          </c:extLst>
        </c:ser>
        <c:ser>
          <c:idx val="2"/>
          <c:order val="2"/>
          <c:tx>
            <c:strRef>
              <c:f>'РАБОЧАЯ Не вскрывать'!$E$93</c:f>
              <c:strCache>
                <c:ptCount val="1"/>
                <c:pt idx="0">
                  <c:v>2020</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вскрывать'!$A$94:$B$96</c:f>
              <c:strCache>
                <c:ptCount val="3"/>
                <c:pt idx="0">
                  <c:v>Кол-во мероприятий</c:v>
                </c:pt>
                <c:pt idx="1">
                  <c:v>Кол-во зрителей</c:v>
                </c:pt>
                <c:pt idx="2">
                  <c:v>Кол-во участников</c:v>
                </c:pt>
              </c:strCache>
            </c:strRef>
          </c:cat>
          <c:val>
            <c:numRef>
              <c:f>'РАБОЧАЯ Не вскрывать'!$E$94:$E$96</c:f>
              <c:numCache>
                <c:formatCode>#,##0</c:formatCode>
                <c:ptCount val="3"/>
                <c:pt idx="0">
                  <c:v>10</c:v>
                </c:pt>
                <c:pt idx="1">
                  <c:v>1300</c:v>
                </c:pt>
                <c:pt idx="2">
                  <c:v>418</c:v>
                </c:pt>
              </c:numCache>
            </c:numRef>
          </c:val>
          <c:extLst xmlns:c16r2="http://schemas.microsoft.com/office/drawing/2015/06/chart">
            <c:ext xmlns:c16="http://schemas.microsoft.com/office/drawing/2014/chart" uri="{C3380CC4-5D6E-409C-BE32-E72D297353CC}">
              <c16:uniqueId val="{00000002-11E1-4213-BA5F-9D9B4D36B707}"/>
            </c:ext>
          </c:extLst>
        </c:ser>
        <c:dLbls>
          <c:dLblPos val="outEnd"/>
          <c:showLegendKey val="0"/>
          <c:showVal val="1"/>
          <c:showCatName val="0"/>
          <c:showSerName val="0"/>
          <c:showPercent val="0"/>
          <c:showBubbleSize val="0"/>
        </c:dLbls>
        <c:gapWidth val="150"/>
        <c:axId val="207167776"/>
        <c:axId val="207168560"/>
      </c:barChart>
      <c:catAx>
        <c:axId val="207167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7168560"/>
        <c:crosses val="autoZero"/>
        <c:auto val="1"/>
        <c:lblAlgn val="ctr"/>
        <c:lblOffset val="100"/>
        <c:noMultiLvlLbl val="0"/>
      </c:catAx>
      <c:valAx>
        <c:axId val="2071685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71677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latin typeface="Times New Roman" panose="02020603050405020304" pitchFamily="18" charset="0"/>
          <a:cs typeface="Times New Roman" panose="02020603050405020304" pitchFamily="18" charset="0"/>
        </a:defRPr>
      </a:pPr>
      <a:endParaRPr lang="ru-RU"/>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ru-RU" sz="1200"/>
              <a:t>Динамика количества информационно-просветительских мероприятий, зрителей, участников для категории</a:t>
            </a:r>
            <a:r>
              <a:rPr lang="ru-RU" sz="1200" baseline="0"/>
              <a:t> "Старший возраст (старше 60 лет)</a:t>
            </a:r>
            <a:endParaRPr lang="ru-RU" sz="1200"/>
          </a:p>
        </c:rich>
      </c:tx>
      <c:layout>
        <c:manualLayout>
          <c:xMode val="edge"/>
          <c:yMode val="edge"/>
          <c:x val="0.11466666666666667"/>
          <c:y val="2.777777777777777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ru-RU"/>
        </a:p>
      </c:txPr>
    </c:title>
    <c:autoTitleDeleted val="0"/>
    <c:plotArea>
      <c:layout/>
      <c:barChart>
        <c:barDir val="col"/>
        <c:grouping val="clustered"/>
        <c:varyColors val="0"/>
        <c:ser>
          <c:idx val="0"/>
          <c:order val="0"/>
          <c:tx>
            <c:strRef>
              <c:f>'РАБОЧАЯ Не вскрывать'!$C$99</c:f>
              <c:strCache>
                <c:ptCount val="1"/>
                <c:pt idx="0">
                  <c:v>2018</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вскрывать'!$A$100:$B$102</c:f>
              <c:strCache>
                <c:ptCount val="3"/>
                <c:pt idx="0">
                  <c:v>Кол-во мероприятий</c:v>
                </c:pt>
                <c:pt idx="1">
                  <c:v>Кол-во зрителей</c:v>
                </c:pt>
                <c:pt idx="2">
                  <c:v>Кол-во участников</c:v>
                </c:pt>
              </c:strCache>
            </c:strRef>
          </c:cat>
          <c:val>
            <c:numRef>
              <c:f>'РАБОЧАЯ Не вскрывать'!$C$100:$C$102</c:f>
              <c:numCache>
                <c:formatCode>#,##0</c:formatCode>
                <c:ptCount val="3"/>
                <c:pt idx="0">
                  <c:v>4</c:v>
                </c:pt>
                <c:pt idx="1">
                  <c:v>84</c:v>
                </c:pt>
                <c:pt idx="2">
                  <c:v>24</c:v>
                </c:pt>
              </c:numCache>
            </c:numRef>
          </c:val>
          <c:extLst xmlns:c16r2="http://schemas.microsoft.com/office/drawing/2015/06/chart">
            <c:ext xmlns:c16="http://schemas.microsoft.com/office/drawing/2014/chart" uri="{C3380CC4-5D6E-409C-BE32-E72D297353CC}">
              <c16:uniqueId val="{00000000-C243-4C6D-91AF-23B614AC4F79}"/>
            </c:ext>
          </c:extLst>
        </c:ser>
        <c:ser>
          <c:idx val="1"/>
          <c:order val="1"/>
          <c:tx>
            <c:strRef>
              <c:f>'РАБОЧАЯ Не вскрывать'!$D$99</c:f>
              <c:strCache>
                <c:ptCount val="1"/>
                <c:pt idx="0">
                  <c:v>2019</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вскрывать'!$A$100:$B$102</c:f>
              <c:strCache>
                <c:ptCount val="3"/>
                <c:pt idx="0">
                  <c:v>Кол-во мероприятий</c:v>
                </c:pt>
                <c:pt idx="1">
                  <c:v>Кол-во зрителей</c:v>
                </c:pt>
                <c:pt idx="2">
                  <c:v>Кол-во участников</c:v>
                </c:pt>
              </c:strCache>
            </c:strRef>
          </c:cat>
          <c:val>
            <c:numRef>
              <c:f>'РАБОЧАЯ Не вскрывать'!$D$100:$D$102</c:f>
              <c:numCache>
                <c:formatCode>#,##0</c:formatCode>
                <c:ptCount val="3"/>
                <c:pt idx="0">
                  <c:v>2</c:v>
                </c:pt>
                <c:pt idx="1">
                  <c:v>55</c:v>
                </c:pt>
                <c:pt idx="2">
                  <c:v>14</c:v>
                </c:pt>
              </c:numCache>
            </c:numRef>
          </c:val>
          <c:extLst xmlns:c16r2="http://schemas.microsoft.com/office/drawing/2015/06/chart">
            <c:ext xmlns:c16="http://schemas.microsoft.com/office/drawing/2014/chart" uri="{C3380CC4-5D6E-409C-BE32-E72D297353CC}">
              <c16:uniqueId val="{00000001-C243-4C6D-91AF-23B614AC4F79}"/>
            </c:ext>
          </c:extLst>
        </c:ser>
        <c:ser>
          <c:idx val="2"/>
          <c:order val="2"/>
          <c:tx>
            <c:strRef>
              <c:f>'РАБОЧАЯ Не вскрывать'!$E$99</c:f>
              <c:strCache>
                <c:ptCount val="1"/>
                <c:pt idx="0">
                  <c:v>2020</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вскрывать'!$A$100:$B$102</c:f>
              <c:strCache>
                <c:ptCount val="3"/>
                <c:pt idx="0">
                  <c:v>Кол-во мероприятий</c:v>
                </c:pt>
                <c:pt idx="1">
                  <c:v>Кол-во зрителей</c:v>
                </c:pt>
                <c:pt idx="2">
                  <c:v>Кол-во участников</c:v>
                </c:pt>
              </c:strCache>
            </c:strRef>
          </c:cat>
          <c:val>
            <c:numRef>
              <c:f>'РАБОЧАЯ Не вскрывать'!$E$100:$E$102</c:f>
              <c:numCache>
                <c:formatCode>#,##0</c:formatCode>
                <c:ptCount val="3"/>
                <c:pt idx="0">
                  <c:v>3</c:v>
                </c:pt>
                <c:pt idx="1">
                  <c:v>50</c:v>
                </c:pt>
                <c:pt idx="2">
                  <c:v>3</c:v>
                </c:pt>
              </c:numCache>
            </c:numRef>
          </c:val>
          <c:extLst xmlns:c16r2="http://schemas.microsoft.com/office/drawing/2015/06/chart">
            <c:ext xmlns:c16="http://schemas.microsoft.com/office/drawing/2014/chart" uri="{C3380CC4-5D6E-409C-BE32-E72D297353CC}">
              <c16:uniqueId val="{00000002-C243-4C6D-91AF-23B614AC4F79}"/>
            </c:ext>
          </c:extLst>
        </c:ser>
        <c:dLbls>
          <c:dLblPos val="outEnd"/>
          <c:showLegendKey val="0"/>
          <c:showVal val="1"/>
          <c:showCatName val="0"/>
          <c:showSerName val="0"/>
          <c:showPercent val="0"/>
          <c:showBubbleSize val="0"/>
        </c:dLbls>
        <c:gapWidth val="150"/>
        <c:axId val="207653944"/>
        <c:axId val="207651984"/>
      </c:barChart>
      <c:catAx>
        <c:axId val="207653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7651984"/>
        <c:crosses val="autoZero"/>
        <c:auto val="1"/>
        <c:lblAlgn val="ctr"/>
        <c:lblOffset val="100"/>
        <c:noMultiLvlLbl val="0"/>
      </c:catAx>
      <c:valAx>
        <c:axId val="207651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76539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latin typeface="Times New Roman" panose="02020603050405020304" pitchFamily="18" charset="0"/>
          <a:cs typeface="Times New Roman" panose="02020603050405020304" pitchFamily="18" charset="0"/>
        </a:defRPr>
      </a:pPr>
      <a:endParaRPr lang="ru-RU"/>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ru-RU"/>
              <a:t>Динамика количества выставок и посетителей на них за последние 3 года</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ru-RU"/>
        </a:p>
      </c:txPr>
    </c:title>
    <c:autoTitleDeleted val="0"/>
    <c:plotArea>
      <c:layout/>
      <c:barChart>
        <c:barDir val="col"/>
        <c:grouping val="clustered"/>
        <c:varyColors val="0"/>
        <c:ser>
          <c:idx val="0"/>
          <c:order val="0"/>
          <c:tx>
            <c:strRef>
              <c:f>'РАБОЧАЯ Не вскрывать'!$C$105</c:f>
              <c:strCache>
                <c:ptCount val="1"/>
                <c:pt idx="0">
                  <c:v>2018</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вскрывать'!$A$106:$B$107</c:f>
              <c:strCache>
                <c:ptCount val="2"/>
                <c:pt idx="0">
                  <c:v>Кол-во выставок</c:v>
                </c:pt>
                <c:pt idx="1">
                  <c:v>Кол-во посетителей</c:v>
                </c:pt>
              </c:strCache>
            </c:strRef>
          </c:cat>
          <c:val>
            <c:numRef>
              <c:f>'РАБОЧАЯ Не вскрывать'!$C$106:$C$107</c:f>
              <c:numCache>
                <c:formatCode>#,##0</c:formatCode>
                <c:ptCount val="2"/>
                <c:pt idx="0">
                  <c:v>57</c:v>
                </c:pt>
                <c:pt idx="1">
                  <c:v>15322</c:v>
                </c:pt>
              </c:numCache>
            </c:numRef>
          </c:val>
          <c:extLst xmlns:c16r2="http://schemas.microsoft.com/office/drawing/2015/06/chart">
            <c:ext xmlns:c16="http://schemas.microsoft.com/office/drawing/2014/chart" uri="{C3380CC4-5D6E-409C-BE32-E72D297353CC}">
              <c16:uniqueId val="{00000000-8CF3-4376-8CA8-A5AF50096BF1}"/>
            </c:ext>
          </c:extLst>
        </c:ser>
        <c:ser>
          <c:idx val="1"/>
          <c:order val="1"/>
          <c:tx>
            <c:strRef>
              <c:f>'РАБОЧАЯ Не вскрывать'!$D$105</c:f>
              <c:strCache>
                <c:ptCount val="1"/>
                <c:pt idx="0">
                  <c:v>2019</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вскрывать'!$A$106:$B$107</c:f>
              <c:strCache>
                <c:ptCount val="2"/>
                <c:pt idx="0">
                  <c:v>Кол-во выставок</c:v>
                </c:pt>
                <c:pt idx="1">
                  <c:v>Кол-во посетителей</c:v>
                </c:pt>
              </c:strCache>
            </c:strRef>
          </c:cat>
          <c:val>
            <c:numRef>
              <c:f>'РАБОЧАЯ Не вскрывать'!$D$106:$D$107</c:f>
              <c:numCache>
                <c:formatCode>#,##0</c:formatCode>
                <c:ptCount val="2"/>
                <c:pt idx="0">
                  <c:v>60</c:v>
                </c:pt>
                <c:pt idx="1">
                  <c:v>16664</c:v>
                </c:pt>
              </c:numCache>
            </c:numRef>
          </c:val>
          <c:extLst xmlns:c16r2="http://schemas.microsoft.com/office/drawing/2015/06/chart">
            <c:ext xmlns:c16="http://schemas.microsoft.com/office/drawing/2014/chart" uri="{C3380CC4-5D6E-409C-BE32-E72D297353CC}">
              <c16:uniqueId val="{00000001-8CF3-4376-8CA8-A5AF50096BF1}"/>
            </c:ext>
          </c:extLst>
        </c:ser>
        <c:ser>
          <c:idx val="2"/>
          <c:order val="2"/>
          <c:tx>
            <c:strRef>
              <c:f>'РАБОЧАЯ Не вскрывать'!$E$105</c:f>
              <c:strCache>
                <c:ptCount val="1"/>
                <c:pt idx="0">
                  <c:v>2020</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вскрывать'!$A$106:$B$107</c:f>
              <c:strCache>
                <c:ptCount val="2"/>
                <c:pt idx="0">
                  <c:v>Кол-во выставок</c:v>
                </c:pt>
                <c:pt idx="1">
                  <c:v>Кол-во посетителей</c:v>
                </c:pt>
              </c:strCache>
            </c:strRef>
          </c:cat>
          <c:val>
            <c:numRef>
              <c:f>'РАБОЧАЯ Не вскрывать'!$E$106:$E$107</c:f>
              <c:numCache>
                <c:formatCode>#,##0</c:formatCode>
                <c:ptCount val="2"/>
                <c:pt idx="0">
                  <c:v>25</c:v>
                </c:pt>
                <c:pt idx="1">
                  <c:v>5701</c:v>
                </c:pt>
              </c:numCache>
            </c:numRef>
          </c:val>
          <c:extLst xmlns:c16r2="http://schemas.microsoft.com/office/drawing/2015/06/chart">
            <c:ext xmlns:c16="http://schemas.microsoft.com/office/drawing/2014/chart" uri="{C3380CC4-5D6E-409C-BE32-E72D297353CC}">
              <c16:uniqueId val="{00000002-8CF3-4376-8CA8-A5AF50096BF1}"/>
            </c:ext>
          </c:extLst>
        </c:ser>
        <c:dLbls>
          <c:dLblPos val="outEnd"/>
          <c:showLegendKey val="0"/>
          <c:showVal val="1"/>
          <c:showCatName val="0"/>
          <c:showSerName val="0"/>
          <c:showPercent val="0"/>
          <c:showBubbleSize val="0"/>
        </c:dLbls>
        <c:gapWidth val="219"/>
        <c:overlap val="-27"/>
        <c:axId val="207653160"/>
        <c:axId val="207651592"/>
      </c:barChart>
      <c:catAx>
        <c:axId val="207653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7651592"/>
        <c:crosses val="autoZero"/>
        <c:auto val="1"/>
        <c:lblAlgn val="ctr"/>
        <c:lblOffset val="100"/>
        <c:noMultiLvlLbl val="0"/>
      </c:catAx>
      <c:valAx>
        <c:axId val="2076515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76531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ru-RU"/>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ru-RU"/>
              <a:t>Кол-во волонтеров,  привлеченных к проведению мероприятий в отчетном периоде</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ru-RU"/>
        </a:p>
      </c:txPr>
    </c:title>
    <c:autoTitleDeleted val="0"/>
    <c:plotArea>
      <c:layout/>
      <c:lineChart>
        <c:grouping val="standard"/>
        <c:varyColors val="0"/>
        <c:ser>
          <c:idx val="0"/>
          <c:order val="0"/>
          <c:tx>
            <c:strRef>
              <c:f>'РАБОЧАЯ Не вскрывать'!$A$111:$B$111</c:f>
              <c:strCache>
                <c:ptCount val="2"/>
                <c:pt idx="0">
                  <c:v>Кол-во волонтеров</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'РАБОЧАЯ Не вскрывать'!$C$110:$E$110</c:f>
              <c:numCache>
                <c:formatCode>General</c:formatCode>
                <c:ptCount val="3"/>
                <c:pt idx="0">
                  <c:v>2018</c:v>
                </c:pt>
                <c:pt idx="1">
                  <c:v>2019</c:v>
                </c:pt>
                <c:pt idx="2">
                  <c:v>2020</c:v>
                </c:pt>
              </c:numCache>
            </c:numRef>
          </c:cat>
          <c:val>
            <c:numRef>
              <c:f>'РАБОЧАЯ Не вскрывать'!$C$111:$E$111</c:f>
              <c:numCache>
                <c:formatCode>#,##0</c:formatCode>
                <c:ptCount val="3"/>
                <c:pt idx="0">
                  <c:v>58</c:v>
                </c:pt>
                <c:pt idx="1">
                  <c:v>63</c:v>
                </c:pt>
                <c:pt idx="2">
                  <c:v>95</c:v>
                </c:pt>
              </c:numCache>
            </c:numRef>
          </c:val>
          <c:smooth val="0"/>
          <c:extLst xmlns:c16r2="http://schemas.microsoft.com/office/drawing/2015/06/chart">
            <c:ext xmlns:c16="http://schemas.microsoft.com/office/drawing/2014/chart" uri="{C3380CC4-5D6E-409C-BE32-E72D297353CC}">
              <c16:uniqueId val="{00000000-3AB1-4525-9B0F-69EF7043DA5C}"/>
            </c:ext>
          </c:extLst>
        </c:ser>
        <c:dLbls>
          <c:showLegendKey val="0"/>
          <c:showVal val="0"/>
          <c:showCatName val="0"/>
          <c:showSerName val="0"/>
          <c:showPercent val="0"/>
          <c:showBubbleSize val="0"/>
        </c:dLbls>
        <c:marker val="1"/>
        <c:smooth val="0"/>
        <c:axId val="207647280"/>
        <c:axId val="207648456"/>
      </c:lineChart>
      <c:catAx>
        <c:axId val="207647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7648456"/>
        <c:crosses val="autoZero"/>
        <c:auto val="1"/>
        <c:lblAlgn val="ctr"/>
        <c:lblOffset val="100"/>
        <c:noMultiLvlLbl val="0"/>
      </c:catAx>
      <c:valAx>
        <c:axId val="207648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7647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ru-RU"/>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ru-RU"/>
              <a:t>Динамика количества мероприятий, зрителей и участников, целевой аудиторией которых являются различные категории семей за последние 3 года</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ru-RU"/>
        </a:p>
      </c:txPr>
    </c:title>
    <c:autoTitleDeleted val="0"/>
    <c:plotArea>
      <c:layout/>
      <c:barChart>
        <c:barDir val="col"/>
        <c:grouping val="clustered"/>
        <c:varyColors val="0"/>
        <c:ser>
          <c:idx val="0"/>
          <c:order val="0"/>
          <c:tx>
            <c:strRef>
              <c:f>'РАБОЧАЯ Не вскрывать'!$C$116</c:f>
              <c:strCache>
                <c:ptCount val="1"/>
                <c:pt idx="0">
                  <c:v>2018</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вскрывать'!$A$117:$B$119</c:f>
              <c:strCache>
                <c:ptCount val="3"/>
                <c:pt idx="0">
                  <c:v>Кол-во мероприятий</c:v>
                </c:pt>
                <c:pt idx="1">
                  <c:v>Кол-во зрителей</c:v>
                </c:pt>
                <c:pt idx="2">
                  <c:v>Кол-во участников</c:v>
                </c:pt>
              </c:strCache>
            </c:strRef>
          </c:cat>
          <c:val>
            <c:numRef>
              <c:f>'РАБОЧАЯ Не вскрывать'!$C$117:$C$119</c:f>
              <c:numCache>
                <c:formatCode>General</c:formatCode>
                <c:ptCount val="3"/>
                <c:pt idx="0">
                  <c:v>95</c:v>
                </c:pt>
                <c:pt idx="1">
                  <c:v>19600</c:v>
                </c:pt>
                <c:pt idx="2">
                  <c:v>5680</c:v>
                </c:pt>
              </c:numCache>
            </c:numRef>
          </c:val>
          <c:extLst xmlns:c16r2="http://schemas.microsoft.com/office/drawing/2015/06/chart">
            <c:ext xmlns:c16="http://schemas.microsoft.com/office/drawing/2014/chart" uri="{C3380CC4-5D6E-409C-BE32-E72D297353CC}">
              <c16:uniqueId val="{00000000-6B81-4AEA-908A-CFE67ECDBE10}"/>
            </c:ext>
          </c:extLst>
        </c:ser>
        <c:ser>
          <c:idx val="1"/>
          <c:order val="1"/>
          <c:tx>
            <c:strRef>
              <c:f>'РАБОЧАЯ Не вскрывать'!$D$116</c:f>
              <c:strCache>
                <c:ptCount val="1"/>
                <c:pt idx="0">
                  <c:v>2019</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вскрывать'!$A$117:$B$119</c:f>
              <c:strCache>
                <c:ptCount val="3"/>
                <c:pt idx="0">
                  <c:v>Кол-во мероприятий</c:v>
                </c:pt>
                <c:pt idx="1">
                  <c:v>Кол-во зрителей</c:v>
                </c:pt>
                <c:pt idx="2">
                  <c:v>Кол-во участников</c:v>
                </c:pt>
              </c:strCache>
            </c:strRef>
          </c:cat>
          <c:val>
            <c:numRef>
              <c:f>'РАБОЧАЯ Не вскрывать'!$D$117:$D$119</c:f>
              <c:numCache>
                <c:formatCode>General</c:formatCode>
                <c:ptCount val="3"/>
                <c:pt idx="0">
                  <c:v>84</c:v>
                </c:pt>
                <c:pt idx="1">
                  <c:v>12602</c:v>
                </c:pt>
                <c:pt idx="2">
                  <c:v>4556</c:v>
                </c:pt>
              </c:numCache>
            </c:numRef>
          </c:val>
          <c:extLst xmlns:c16r2="http://schemas.microsoft.com/office/drawing/2015/06/chart">
            <c:ext xmlns:c16="http://schemas.microsoft.com/office/drawing/2014/chart" uri="{C3380CC4-5D6E-409C-BE32-E72D297353CC}">
              <c16:uniqueId val="{00000001-6B81-4AEA-908A-CFE67ECDBE10}"/>
            </c:ext>
          </c:extLst>
        </c:ser>
        <c:ser>
          <c:idx val="2"/>
          <c:order val="2"/>
          <c:tx>
            <c:strRef>
              <c:f>'РАБОЧАЯ Не вскрывать'!$E$116</c:f>
              <c:strCache>
                <c:ptCount val="1"/>
                <c:pt idx="0">
                  <c:v>2020</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вскрывать'!$A$117:$B$119</c:f>
              <c:strCache>
                <c:ptCount val="3"/>
                <c:pt idx="0">
                  <c:v>Кол-во мероприятий</c:v>
                </c:pt>
                <c:pt idx="1">
                  <c:v>Кол-во зрителей</c:v>
                </c:pt>
                <c:pt idx="2">
                  <c:v>Кол-во участников</c:v>
                </c:pt>
              </c:strCache>
            </c:strRef>
          </c:cat>
          <c:val>
            <c:numRef>
              <c:f>'РАБОЧАЯ Не вскрывать'!$E$117:$E$119</c:f>
              <c:numCache>
                <c:formatCode>General</c:formatCode>
                <c:ptCount val="3"/>
                <c:pt idx="0">
                  <c:v>73</c:v>
                </c:pt>
                <c:pt idx="1">
                  <c:v>7254</c:v>
                </c:pt>
                <c:pt idx="2">
                  <c:v>2460</c:v>
                </c:pt>
              </c:numCache>
            </c:numRef>
          </c:val>
          <c:extLst xmlns:c16r2="http://schemas.microsoft.com/office/drawing/2015/06/chart">
            <c:ext xmlns:c16="http://schemas.microsoft.com/office/drawing/2014/chart" uri="{C3380CC4-5D6E-409C-BE32-E72D297353CC}">
              <c16:uniqueId val="{00000002-6B81-4AEA-908A-CFE67ECDBE10}"/>
            </c:ext>
          </c:extLst>
        </c:ser>
        <c:dLbls>
          <c:dLblPos val="outEnd"/>
          <c:showLegendKey val="0"/>
          <c:showVal val="1"/>
          <c:showCatName val="0"/>
          <c:showSerName val="0"/>
          <c:showPercent val="0"/>
          <c:showBubbleSize val="0"/>
        </c:dLbls>
        <c:gapWidth val="219"/>
        <c:overlap val="-27"/>
        <c:axId val="207653552"/>
        <c:axId val="207648848"/>
      </c:barChart>
      <c:catAx>
        <c:axId val="207653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7648848"/>
        <c:crosses val="autoZero"/>
        <c:auto val="1"/>
        <c:lblAlgn val="ctr"/>
        <c:lblOffset val="100"/>
        <c:noMultiLvlLbl val="0"/>
      </c:catAx>
      <c:valAx>
        <c:axId val="207648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76535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ru-RU"/>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ru-RU"/>
              <a:t>Динамика количества мероприятий, зрителей и участников, целевой аудиторией которых являются многодетные семьи (за последние 3 года)</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ru-RU"/>
        </a:p>
      </c:txPr>
    </c:title>
    <c:autoTitleDeleted val="0"/>
    <c:plotArea>
      <c:layout/>
      <c:barChart>
        <c:barDir val="col"/>
        <c:grouping val="clustered"/>
        <c:varyColors val="0"/>
        <c:ser>
          <c:idx val="0"/>
          <c:order val="0"/>
          <c:tx>
            <c:strRef>
              <c:f>'РАБОЧАЯ Не вскрывать'!$C$123</c:f>
              <c:strCache>
                <c:ptCount val="1"/>
                <c:pt idx="0">
                  <c:v>2018</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вскрывать'!$A$124:$B$126</c:f>
              <c:strCache>
                <c:ptCount val="3"/>
                <c:pt idx="0">
                  <c:v>Кол-во мероприятий</c:v>
                </c:pt>
                <c:pt idx="1">
                  <c:v>Кол-во зрителей</c:v>
                </c:pt>
                <c:pt idx="2">
                  <c:v>Кол-во участников</c:v>
                </c:pt>
              </c:strCache>
            </c:strRef>
          </c:cat>
          <c:val>
            <c:numRef>
              <c:f>'РАБОЧАЯ Не вскрывать'!$C$124:$C$126</c:f>
              <c:numCache>
                <c:formatCode>General</c:formatCode>
                <c:ptCount val="3"/>
                <c:pt idx="0">
                  <c:v>28</c:v>
                </c:pt>
                <c:pt idx="1">
                  <c:v>392</c:v>
                </c:pt>
                <c:pt idx="2">
                  <c:v>295</c:v>
                </c:pt>
              </c:numCache>
            </c:numRef>
          </c:val>
          <c:extLst xmlns:c16r2="http://schemas.microsoft.com/office/drawing/2015/06/chart">
            <c:ext xmlns:c16="http://schemas.microsoft.com/office/drawing/2014/chart" uri="{C3380CC4-5D6E-409C-BE32-E72D297353CC}">
              <c16:uniqueId val="{00000000-9549-4A34-92E8-288E1A1447BB}"/>
            </c:ext>
          </c:extLst>
        </c:ser>
        <c:ser>
          <c:idx val="1"/>
          <c:order val="1"/>
          <c:tx>
            <c:strRef>
              <c:f>'РАБОЧАЯ Не вскрывать'!$D$123</c:f>
              <c:strCache>
                <c:ptCount val="1"/>
                <c:pt idx="0">
                  <c:v>2019</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вскрывать'!$A$124:$B$126</c:f>
              <c:strCache>
                <c:ptCount val="3"/>
                <c:pt idx="0">
                  <c:v>Кол-во мероприятий</c:v>
                </c:pt>
                <c:pt idx="1">
                  <c:v>Кол-во зрителей</c:v>
                </c:pt>
                <c:pt idx="2">
                  <c:v>Кол-во участников</c:v>
                </c:pt>
              </c:strCache>
            </c:strRef>
          </c:cat>
          <c:val>
            <c:numRef>
              <c:f>'РАБОЧАЯ Не вскрывать'!$D$124:$D$126</c:f>
              <c:numCache>
                <c:formatCode>General</c:formatCode>
                <c:ptCount val="3"/>
                <c:pt idx="0">
                  <c:v>23</c:v>
                </c:pt>
                <c:pt idx="1">
                  <c:v>398</c:v>
                </c:pt>
                <c:pt idx="2">
                  <c:v>306</c:v>
                </c:pt>
              </c:numCache>
            </c:numRef>
          </c:val>
          <c:extLst xmlns:c16r2="http://schemas.microsoft.com/office/drawing/2015/06/chart">
            <c:ext xmlns:c16="http://schemas.microsoft.com/office/drawing/2014/chart" uri="{C3380CC4-5D6E-409C-BE32-E72D297353CC}">
              <c16:uniqueId val="{00000001-9549-4A34-92E8-288E1A1447BB}"/>
            </c:ext>
          </c:extLst>
        </c:ser>
        <c:ser>
          <c:idx val="2"/>
          <c:order val="2"/>
          <c:tx>
            <c:strRef>
              <c:f>'РАБОЧАЯ Не вскрывать'!$E$123</c:f>
              <c:strCache>
                <c:ptCount val="1"/>
                <c:pt idx="0">
                  <c:v>2020</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вскрывать'!$A$124:$B$126</c:f>
              <c:strCache>
                <c:ptCount val="3"/>
                <c:pt idx="0">
                  <c:v>Кол-во мероприятий</c:v>
                </c:pt>
                <c:pt idx="1">
                  <c:v>Кол-во зрителей</c:v>
                </c:pt>
                <c:pt idx="2">
                  <c:v>Кол-во участников</c:v>
                </c:pt>
              </c:strCache>
            </c:strRef>
          </c:cat>
          <c:val>
            <c:numRef>
              <c:f>'РАБОЧАЯ Не вскрывать'!$E$124:$E$126</c:f>
              <c:numCache>
                <c:formatCode>General</c:formatCode>
                <c:ptCount val="3"/>
                <c:pt idx="0">
                  <c:v>22</c:v>
                </c:pt>
                <c:pt idx="1">
                  <c:v>748</c:v>
                </c:pt>
                <c:pt idx="2">
                  <c:v>382</c:v>
                </c:pt>
              </c:numCache>
            </c:numRef>
          </c:val>
          <c:extLst xmlns:c16r2="http://schemas.microsoft.com/office/drawing/2015/06/chart">
            <c:ext xmlns:c16="http://schemas.microsoft.com/office/drawing/2014/chart" uri="{C3380CC4-5D6E-409C-BE32-E72D297353CC}">
              <c16:uniqueId val="{00000002-9549-4A34-92E8-288E1A1447BB}"/>
            </c:ext>
          </c:extLst>
        </c:ser>
        <c:dLbls>
          <c:dLblPos val="outEnd"/>
          <c:showLegendKey val="0"/>
          <c:showVal val="1"/>
          <c:showCatName val="0"/>
          <c:showSerName val="0"/>
          <c:showPercent val="0"/>
          <c:showBubbleSize val="0"/>
        </c:dLbls>
        <c:gapWidth val="219"/>
        <c:overlap val="-27"/>
        <c:axId val="207651200"/>
        <c:axId val="207649632"/>
      </c:barChart>
      <c:catAx>
        <c:axId val="207651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7649632"/>
        <c:crosses val="autoZero"/>
        <c:auto val="1"/>
        <c:lblAlgn val="ctr"/>
        <c:lblOffset val="100"/>
        <c:noMultiLvlLbl val="0"/>
      </c:catAx>
      <c:valAx>
        <c:axId val="2076496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76512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ru-RU"/>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ru-RU"/>
              <a:t>Динамика количества мероприятий, зрителей и участников, целевой аудиторией которых являются патронатные, приемные, опекаемые семьи (за последние 3 года)</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ru-RU"/>
        </a:p>
      </c:txPr>
    </c:title>
    <c:autoTitleDeleted val="0"/>
    <c:plotArea>
      <c:layout/>
      <c:barChart>
        <c:barDir val="col"/>
        <c:grouping val="clustered"/>
        <c:varyColors val="0"/>
        <c:ser>
          <c:idx val="0"/>
          <c:order val="0"/>
          <c:tx>
            <c:strRef>
              <c:f>'РАБОЧАЯ Не вскрывать'!$C$130</c:f>
              <c:strCache>
                <c:ptCount val="1"/>
                <c:pt idx="0">
                  <c:v>2018</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вскрывать'!$A$131:$B$133</c:f>
              <c:strCache>
                <c:ptCount val="3"/>
                <c:pt idx="0">
                  <c:v>Кол-во мероприятий</c:v>
                </c:pt>
                <c:pt idx="1">
                  <c:v>Кол-во зрителей</c:v>
                </c:pt>
                <c:pt idx="2">
                  <c:v>Кол-во участников</c:v>
                </c:pt>
              </c:strCache>
            </c:strRef>
          </c:cat>
          <c:val>
            <c:numRef>
              <c:f>'РАБОЧАЯ Не вскрывать'!$C$131:$C$133</c:f>
              <c:numCache>
                <c:formatCode>General</c:formatCode>
                <c:ptCount val="3"/>
                <c:pt idx="0">
                  <c:v>2</c:v>
                </c:pt>
                <c:pt idx="1">
                  <c:v>236</c:v>
                </c:pt>
                <c:pt idx="2">
                  <c:v>30</c:v>
                </c:pt>
              </c:numCache>
            </c:numRef>
          </c:val>
          <c:extLst xmlns:c16r2="http://schemas.microsoft.com/office/drawing/2015/06/chart">
            <c:ext xmlns:c16="http://schemas.microsoft.com/office/drawing/2014/chart" uri="{C3380CC4-5D6E-409C-BE32-E72D297353CC}">
              <c16:uniqueId val="{00000000-8DA5-4B4A-A09C-B7AD84B72DC8}"/>
            </c:ext>
          </c:extLst>
        </c:ser>
        <c:ser>
          <c:idx val="1"/>
          <c:order val="1"/>
          <c:tx>
            <c:strRef>
              <c:f>'РАБОЧАЯ Не вскрывать'!$D$130</c:f>
              <c:strCache>
                <c:ptCount val="1"/>
                <c:pt idx="0">
                  <c:v>2019</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вскрывать'!$A$131:$B$133</c:f>
              <c:strCache>
                <c:ptCount val="3"/>
                <c:pt idx="0">
                  <c:v>Кол-во мероприятий</c:v>
                </c:pt>
                <c:pt idx="1">
                  <c:v>Кол-во зрителей</c:v>
                </c:pt>
                <c:pt idx="2">
                  <c:v>Кол-во участников</c:v>
                </c:pt>
              </c:strCache>
            </c:strRef>
          </c:cat>
          <c:val>
            <c:numRef>
              <c:f>'РАБОЧАЯ Не вскрывать'!$D$131:$D$133</c:f>
              <c:numCache>
                <c:formatCode>General</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8DA5-4B4A-A09C-B7AD84B72DC8}"/>
            </c:ext>
          </c:extLst>
        </c:ser>
        <c:ser>
          <c:idx val="2"/>
          <c:order val="2"/>
          <c:tx>
            <c:strRef>
              <c:f>'РАБОЧАЯ Не вскрывать'!$E$130</c:f>
              <c:strCache>
                <c:ptCount val="1"/>
                <c:pt idx="0">
                  <c:v>2020</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вскрывать'!$A$131:$B$133</c:f>
              <c:strCache>
                <c:ptCount val="3"/>
                <c:pt idx="0">
                  <c:v>Кол-во мероприятий</c:v>
                </c:pt>
                <c:pt idx="1">
                  <c:v>Кол-во зрителей</c:v>
                </c:pt>
                <c:pt idx="2">
                  <c:v>Кол-во участников</c:v>
                </c:pt>
              </c:strCache>
            </c:strRef>
          </c:cat>
          <c:val>
            <c:numRef>
              <c:f>'РАБОЧАЯ Не вскрывать'!$E$131:$E$133</c:f>
              <c:numCache>
                <c:formatCode>General</c:formatCode>
                <c:ptCount val="3"/>
                <c:pt idx="0">
                  <c:v>1</c:v>
                </c:pt>
                <c:pt idx="1">
                  <c:v>45</c:v>
                </c:pt>
                <c:pt idx="2">
                  <c:v>14</c:v>
                </c:pt>
              </c:numCache>
            </c:numRef>
          </c:val>
          <c:extLst xmlns:c16r2="http://schemas.microsoft.com/office/drawing/2015/06/chart">
            <c:ext xmlns:c16="http://schemas.microsoft.com/office/drawing/2014/chart" uri="{C3380CC4-5D6E-409C-BE32-E72D297353CC}">
              <c16:uniqueId val="{00000002-8DA5-4B4A-A09C-B7AD84B72DC8}"/>
            </c:ext>
          </c:extLst>
        </c:ser>
        <c:dLbls>
          <c:dLblPos val="outEnd"/>
          <c:showLegendKey val="0"/>
          <c:showVal val="1"/>
          <c:showCatName val="0"/>
          <c:showSerName val="0"/>
          <c:showPercent val="0"/>
          <c:showBubbleSize val="0"/>
        </c:dLbls>
        <c:gapWidth val="219"/>
        <c:overlap val="-27"/>
        <c:axId val="207652768"/>
        <c:axId val="207647672"/>
      </c:barChart>
      <c:catAx>
        <c:axId val="20765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7647672"/>
        <c:crosses val="autoZero"/>
        <c:auto val="1"/>
        <c:lblAlgn val="ctr"/>
        <c:lblOffset val="100"/>
        <c:noMultiLvlLbl val="0"/>
      </c:catAx>
      <c:valAx>
        <c:axId val="207647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76527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ru-RU"/>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ru-RU"/>
              <a:t>Динамика количества мероприятий, зрителей и участников, целевой аудиторией которых являются семьи, находящиеся в СОП (за последние 3 года)</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ru-RU"/>
        </a:p>
      </c:txPr>
    </c:title>
    <c:autoTitleDeleted val="0"/>
    <c:plotArea>
      <c:layout/>
      <c:barChart>
        <c:barDir val="col"/>
        <c:grouping val="clustered"/>
        <c:varyColors val="0"/>
        <c:ser>
          <c:idx val="0"/>
          <c:order val="0"/>
          <c:tx>
            <c:strRef>
              <c:f>'РАБОЧАЯ Не вскрывать'!$C$137</c:f>
              <c:strCache>
                <c:ptCount val="1"/>
                <c:pt idx="0">
                  <c:v>2018</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вскрывать'!$A$138:$B$140</c:f>
              <c:strCache>
                <c:ptCount val="3"/>
                <c:pt idx="0">
                  <c:v>Кол-во мероприятий</c:v>
                </c:pt>
                <c:pt idx="1">
                  <c:v>Кол-во зрителей</c:v>
                </c:pt>
                <c:pt idx="2">
                  <c:v>Кол-во участников</c:v>
                </c:pt>
              </c:strCache>
            </c:strRef>
          </c:cat>
          <c:val>
            <c:numRef>
              <c:f>'РАБОЧАЯ Не вскрывать'!$C$138:$C$140</c:f>
              <c:numCache>
                <c:formatCode>General</c:formatCode>
                <c:ptCount val="3"/>
                <c:pt idx="0">
                  <c:v>11</c:v>
                </c:pt>
                <c:pt idx="1">
                  <c:v>308</c:v>
                </c:pt>
                <c:pt idx="2">
                  <c:v>98</c:v>
                </c:pt>
              </c:numCache>
            </c:numRef>
          </c:val>
          <c:extLst xmlns:c16r2="http://schemas.microsoft.com/office/drawing/2015/06/chart">
            <c:ext xmlns:c16="http://schemas.microsoft.com/office/drawing/2014/chart" uri="{C3380CC4-5D6E-409C-BE32-E72D297353CC}">
              <c16:uniqueId val="{00000000-3936-456C-9481-E572C32AB361}"/>
            </c:ext>
          </c:extLst>
        </c:ser>
        <c:ser>
          <c:idx val="1"/>
          <c:order val="1"/>
          <c:tx>
            <c:strRef>
              <c:f>'РАБОЧАЯ Не вскрывать'!$D$137</c:f>
              <c:strCache>
                <c:ptCount val="1"/>
                <c:pt idx="0">
                  <c:v>2019</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вскрывать'!$A$138:$B$140</c:f>
              <c:strCache>
                <c:ptCount val="3"/>
                <c:pt idx="0">
                  <c:v>Кол-во мероприятий</c:v>
                </c:pt>
                <c:pt idx="1">
                  <c:v>Кол-во зрителей</c:v>
                </c:pt>
                <c:pt idx="2">
                  <c:v>Кол-во участников</c:v>
                </c:pt>
              </c:strCache>
            </c:strRef>
          </c:cat>
          <c:val>
            <c:numRef>
              <c:f>'РАБОЧАЯ Не вскрывать'!$D$138:$D$140</c:f>
              <c:numCache>
                <c:formatCode>General</c:formatCode>
                <c:ptCount val="3"/>
                <c:pt idx="0">
                  <c:v>15</c:v>
                </c:pt>
                <c:pt idx="1">
                  <c:v>338</c:v>
                </c:pt>
                <c:pt idx="2">
                  <c:v>105</c:v>
                </c:pt>
              </c:numCache>
            </c:numRef>
          </c:val>
          <c:extLst xmlns:c16r2="http://schemas.microsoft.com/office/drawing/2015/06/chart">
            <c:ext xmlns:c16="http://schemas.microsoft.com/office/drawing/2014/chart" uri="{C3380CC4-5D6E-409C-BE32-E72D297353CC}">
              <c16:uniqueId val="{00000001-3936-456C-9481-E572C32AB361}"/>
            </c:ext>
          </c:extLst>
        </c:ser>
        <c:ser>
          <c:idx val="2"/>
          <c:order val="2"/>
          <c:tx>
            <c:strRef>
              <c:f>'РАБОЧАЯ Не вскрывать'!$E$137</c:f>
              <c:strCache>
                <c:ptCount val="1"/>
                <c:pt idx="0">
                  <c:v>2020</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вскрывать'!$A$138:$B$140</c:f>
              <c:strCache>
                <c:ptCount val="3"/>
                <c:pt idx="0">
                  <c:v>Кол-во мероприятий</c:v>
                </c:pt>
                <c:pt idx="1">
                  <c:v>Кол-во зрителей</c:v>
                </c:pt>
                <c:pt idx="2">
                  <c:v>Кол-во участников</c:v>
                </c:pt>
              </c:strCache>
            </c:strRef>
          </c:cat>
          <c:val>
            <c:numRef>
              <c:f>'РАБОЧАЯ Не вскрывать'!$E$138:$E$140</c:f>
              <c:numCache>
                <c:formatCode>General</c:formatCode>
                <c:ptCount val="3"/>
                <c:pt idx="0">
                  <c:v>22</c:v>
                </c:pt>
                <c:pt idx="1">
                  <c:v>237</c:v>
                </c:pt>
                <c:pt idx="2">
                  <c:v>65</c:v>
                </c:pt>
              </c:numCache>
            </c:numRef>
          </c:val>
          <c:extLst xmlns:c16r2="http://schemas.microsoft.com/office/drawing/2015/06/chart">
            <c:ext xmlns:c16="http://schemas.microsoft.com/office/drawing/2014/chart" uri="{C3380CC4-5D6E-409C-BE32-E72D297353CC}">
              <c16:uniqueId val="{00000002-3936-456C-9481-E572C32AB361}"/>
            </c:ext>
          </c:extLst>
        </c:ser>
        <c:dLbls>
          <c:dLblPos val="outEnd"/>
          <c:showLegendKey val="0"/>
          <c:showVal val="1"/>
          <c:showCatName val="0"/>
          <c:showSerName val="0"/>
          <c:showPercent val="0"/>
          <c:showBubbleSize val="0"/>
        </c:dLbls>
        <c:gapWidth val="219"/>
        <c:overlap val="-27"/>
        <c:axId val="207650416"/>
        <c:axId val="208197936"/>
      </c:barChart>
      <c:catAx>
        <c:axId val="207650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8197936"/>
        <c:crosses val="autoZero"/>
        <c:auto val="1"/>
        <c:lblAlgn val="ctr"/>
        <c:lblOffset val="100"/>
        <c:noMultiLvlLbl val="0"/>
      </c:catAx>
      <c:valAx>
        <c:axId val="208197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76504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ru-RU"/>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ru-RU"/>
              <a:t>Динамика количества мероприятий с инвалидами, лицами с ОВЗ, организованные КДУ за последние 3 года</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ru-RU"/>
        </a:p>
      </c:txPr>
    </c:title>
    <c:autoTitleDeleted val="0"/>
    <c:plotArea>
      <c:layout/>
      <c:barChart>
        <c:barDir val="bar"/>
        <c:grouping val="clustered"/>
        <c:varyColors val="0"/>
        <c:ser>
          <c:idx val="0"/>
          <c:order val="0"/>
          <c:tx>
            <c:strRef>
              <c:f>'РАБОЧАЯ Не вскрывать'!$C$145</c:f>
              <c:strCache>
                <c:ptCount val="1"/>
                <c:pt idx="0">
                  <c:v>2018</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вскрывать'!$A$146:$B$147</c:f>
              <c:strCache>
                <c:ptCount val="2"/>
                <c:pt idx="0">
                  <c:v>Кол-во мероприятий</c:v>
                </c:pt>
                <c:pt idx="1">
                  <c:v>Кол-во посетителей</c:v>
                </c:pt>
              </c:strCache>
            </c:strRef>
          </c:cat>
          <c:val>
            <c:numRef>
              <c:f>'РАБОЧАЯ Не вскрывать'!$C$146:$C$147</c:f>
              <c:numCache>
                <c:formatCode>General</c:formatCode>
                <c:ptCount val="2"/>
                <c:pt idx="0">
                  <c:v>61</c:v>
                </c:pt>
                <c:pt idx="1">
                  <c:v>352</c:v>
                </c:pt>
              </c:numCache>
            </c:numRef>
          </c:val>
          <c:extLst xmlns:c16r2="http://schemas.microsoft.com/office/drawing/2015/06/chart">
            <c:ext xmlns:c16="http://schemas.microsoft.com/office/drawing/2014/chart" uri="{C3380CC4-5D6E-409C-BE32-E72D297353CC}">
              <c16:uniqueId val="{00000000-CA97-4795-9EBD-59A6802A2AC4}"/>
            </c:ext>
          </c:extLst>
        </c:ser>
        <c:ser>
          <c:idx val="1"/>
          <c:order val="1"/>
          <c:tx>
            <c:strRef>
              <c:f>'РАБОЧАЯ Не вскрывать'!$D$145</c:f>
              <c:strCache>
                <c:ptCount val="1"/>
                <c:pt idx="0">
                  <c:v>2019</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вскрывать'!$A$146:$B$147</c:f>
              <c:strCache>
                <c:ptCount val="2"/>
                <c:pt idx="0">
                  <c:v>Кол-во мероприятий</c:v>
                </c:pt>
                <c:pt idx="1">
                  <c:v>Кол-во посетителей</c:v>
                </c:pt>
              </c:strCache>
            </c:strRef>
          </c:cat>
          <c:val>
            <c:numRef>
              <c:f>'РАБОЧАЯ Не вскрывать'!$D$146:$D$147</c:f>
              <c:numCache>
                <c:formatCode>General</c:formatCode>
                <c:ptCount val="2"/>
                <c:pt idx="0">
                  <c:v>59</c:v>
                </c:pt>
                <c:pt idx="1">
                  <c:v>371</c:v>
                </c:pt>
              </c:numCache>
            </c:numRef>
          </c:val>
          <c:extLst xmlns:c16r2="http://schemas.microsoft.com/office/drawing/2015/06/chart">
            <c:ext xmlns:c16="http://schemas.microsoft.com/office/drawing/2014/chart" uri="{C3380CC4-5D6E-409C-BE32-E72D297353CC}">
              <c16:uniqueId val="{00000001-CA97-4795-9EBD-59A6802A2AC4}"/>
            </c:ext>
          </c:extLst>
        </c:ser>
        <c:ser>
          <c:idx val="2"/>
          <c:order val="2"/>
          <c:tx>
            <c:strRef>
              <c:f>'РАБОЧАЯ Не вскрывать'!$E$145</c:f>
              <c:strCache>
                <c:ptCount val="1"/>
                <c:pt idx="0">
                  <c:v>2020</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вскрывать'!$A$146:$B$147</c:f>
              <c:strCache>
                <c:ptCount val="2"/>
                <c:pt idx="0">
                  <c:v>Кол-во мероприятий</c:v>
                </c:pt>
                <c:pt idx="1">
                  <c:v>Кол-во посетителей</c:v>
                </c:pt>
              </c:strCache>
            </c:strRef>
          </c:cat>
          <c:val>
            <c:numRef>
              <c:f>'РАБОЧАЯ Не вскрывать'!$E$146:$E$147</c:f>
              <c:numCache>
                <c:formatCode>General</c:formatCode>
                <c:ptCount val="2"/>
                <c:pt idx="0">
                  <c:v>26</c:v>
                </c:pt>
                <c:pt idx="1">
                  <c:v>228</c:v>
                </c:pt>
              </c:numCache>
            </c:numRef>
          </c:val>
          <c:extLst xmlns:c16r2="http://schemas.microsoft.com/office/drawing/2015/06/chart">
            <c:ext xmlns:c16="http://schemas.microsoft.com/office/drawing/2014/chart" uri="{C3380CC4-5D6E-409C-BE32-E72D297353CC}">
              <c16:uniqueId val="{00000002-CA97-4795-9EBD-59A6802A2AC4}"/>
            </c:ext>
          </c:extLst>
        </c:ser>
        <c:dLbls>
          <c:dLblPos val="outEnd"/>
          <c:showLegendKey val="0"/>
          <c:showVal val="1"/>
          <c:showCatName val="0"/>
          <c:showSerName val="0"/>
          <c:showPercent val="0"/>
          <c:showBubbleSize val="0"/>
        </c:dLbls>
        <c:gapWidth val="182"/>
        <c:axId val="208199896"/>
        <c:axId val="208200680"/>
      </c:barChart>
      <c:catAx>
        <c:axId val="2081998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8200680"/>
        <c:crosses val="autoZero"/>
        <c:auto val="1"/>
        <c:lblAlgn val="ctr"/>
        <c:lblOffset val="100"/>
        <c:noMultiLvlLbl val="0"/>
      </c:catAx>
      <c:valAx>
        <c:axId val="2082006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81998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Times New Roman" panose="02020603050405020304" pitchFamily="18" charset="0"/>
          <a:cs typeface="Times New Roman" panose="02020603050405020304" pitchFamily="18" charset="0"/>
        </a:defRPr>
      </a:pPr>
      <a:endParaRPr lang="ru-RU"/>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ru-RU"/>
              <a:t>Динамика количества мероприятий с детьми -инвалидами, лицами с ОВЗ, организованные КДУ за последние 3 года</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ru-RU"/>
        </a:p>
      </c:txPr>
    </c:title>
    <c:autoTitleDeleted val="0"/>
    <c:plotArea>
      <c:layout/>
      <c:barChart>
        <c:barDir val="bar"/>
        <c:grouping val="clustered"/>
        <c:varyColors val="0"/>
        <c:ser>
          <c:idx val="0"/>
          <c:order val="0"/>
          <c:tx>
            <c:strRef>
              <c:f>'РАБОЧАЯ Не вскрывать'!$C$151</c:f>
              <c:strCache>
                <c:ptCount val="1"/>
                <c:pt idx="0">
                  <c:v>2018</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вскрывать'!$A$152:$B$153</c:f>
              <c:strCache>
                <c:ptCount val="2"/>
                <c:pt idx="0">
                  <c:v>Кол-во мероприятий</c:v>
                </c:pt>
                <c:pt idx="1">
                  <c:v>Кол-во посетителей</c:v>
                </c:pt>
              </c:strCache>
            </c:strRef>
          </c:cat>
          <c:val>
            <c:numRef>
              <c:f>'РАБОЧАЯ Не вскрывать'!$C$152:$C$153</c:f>
              <c:numCache>
                <c:formatCode>General</c:formatCode>
                <c:ptCount val="2"/>
                <c:pt idx="0">
                  <c:v>44</c:v>
                </c:pt>
                <c:pt idx="1">
                  <c:v>193</c:v>
                </c:pt>
              </c:numCache>
            </c:numRef>
          </c:val>
          <c:extLst xmlns:c16r2="http://schemas.microsoft.com/office/drawing/2015/06/chart">
            <c:ext xmlns:c16="http://schemas.microsoft.com/office/drawing/2014/chart" uri="{C3380CC4-5D6E-409C-BE32-E72D297353CC}">
              <c16:uniqueId val="{00000000-9CCE-4DF5-BAC0-75E762A266B6}"/>
            </c:ext>
          </c:extLst>
        </c:ser>
        <c:ser>
          <c:idx val="1"/>
          <c:order val="1"/>
          <c:tx>
            <c:strRef>
              <c:f>'РАБОЧАЯ Не вскрывать'!$D$151</c:f>
              <c:strCache>
                <c:ptCount val="1"/>
                <c:pt idx="0">
                  <c:v>2019</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вскрывать'!$A$152:$B$153</c:f>
              <c:strCache>
                <c:ptCount val="2"/>
                <c:pt idx="0">
                  <c:v>Кол-во мероприятий</c:v>
                </c:pt>
                <c:pt idx="1">
                  <c:v>Кол-во посетителей</c:v>
                </c:pt>
              </c:strCache>
            </c:strRef>
          </c:cat>
          <c:val>
            <c:numRef>
              <c:f>'РАБОЧАЯ Не вскрывать'!$D$152:$D$153</c:f>
              <c:numCache>
                <c:formatCode>General</c:formatCode>
                <c:ptCount val="2"/>
                <c:pt idx="0">
                  <c:v>39</c:v>
                </c:pt>
                <c:pt idx="1">
                  <c:v>169</c:v>
                </c:pt>
              </c:numCache>
            </c:numRef>
          </c:val>
          <c:extLst xmlns:c16r2="http://schemas.microsoft.com/office/drawing/2015/06/chart">
            <c:ext xmlns:c16="http://schemas.microsoft.com/office/drawing/2014/chart" uri="{C3380CC4-5D6E-409C-BE32-E72D297353CC}">
              <c16:uniqueId val="{00000001-9CCE-4DF5-BAC0-75E762A266B6}"/>
            </c:ext>
          </c:extLst>
        </c:ser>
        <c:ser>
          <c:idx val="2"/>
          <c:order val="2"/>
          <c:tx>
            <c:strRef>
              <c:f>'РАБОЧАЯ Не вскрывать'!$E$151</c:f>
              <c:strCache>
                <c:ptCount val="1"/>
                <c:pt idx="0">
                  <c:v>2020</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вскрывать'!$A$152:$B$153</c:f>
              <c:strCache>
                <c:ptCount val="2"/>
                <c:pt idx="0">
                  <c:v>Кол-во мероприятий</c:v>
                </c:pt>
                <c:pt idx="1">
                  <c:v>Кол-во посетителей</c:v>
                </c:pt>
              </c:strCache>
            </c:strRef>
          </c:cat>
          <c:val>
            <c:numRef>
              <c:f>'РАБОЧАЯ Не вскрывать'!$E$152:$E$153</c:f>
              <c:numCache>
                <c:formatCode>General</c:formatCode>
                <c:ptCount val="2"/>
                <c:pt idx="0">
                  <c:v>3</c:v>
                </c:pt>
                <c:pt idx="1">
                  <c:v>68</c:v>
                </c:pt>
              </c:numCache>
            </c:numRef>
          </c:val>
          <c:extLst xmlns:c16r2="http://schemas.microsoft.com/office/drawing/2015/06/chart">
            <c:ext xmlns:c16="http://schemas.microsoft.com/office/drawing/2014/chart" uri="{C3380CC4-5D6E-409C-BE32-E72D297353CC}">
              <c16:uniqueId val="{00000002-9CCE-4DF5-BAC0-75E762A266B6}"/>
            </c:ext>
          </c:extLst>
        </c:ser>
        <c:dLbls>
          <c:dLblPos val="outEnd"/>
          <c:showLegendKey val="0"/>
          <c:showVal val="1"/>
          <c:showCatName val="0"/>
          <c:showSerName val="0"/>
          <c:showPercent val="0"/>
          <c:showBubbleSize val="0"/>
        </c:dLbls>
        <c:gapWidth val="182"/>
        <c:axId val="208199112"/>
        <c:axId val="208197544"/>
      </c:barChart>
      <c:catAx>
        <c:axId val="2081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8197544"/>
        <c:crosses val="autoZero"/>
        <c:auto val="1"/>
        <c:lblAlgn val="ctr"/>
        <c:lblOffset val="100"/>
        <c:noMultiLvlLbl val="0"/>
      </c:catAx>
      <c:valAx>
        <c:axId val="2081975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81991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Times New Roman" panose="02020603050405020304" pitchFamily="18" charset="0"/>
          <a:cs typeface="Times New Roman" panose="02020603050405020304" pitchFamily="18" charset="0"/>
        </a:defRPr>
      </a:pPr>
      <a:endParaRPr lang="ru-RU"/>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ru-RU"/>
              <a:t>Динамика количества мероприятий со взрослыми-инвалидами, лицами с ОВЗ, организованные КДУ за последние 3 года</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ru-RU"/>
        </a:p>
      </c:txPr>
    </c:title>
    <c:autoTitleDeleted val="0"/>
    <c:plotArea>
      <c:layout/>
      <c:barChart>
        <c:barDir val="bar"/>
        <c:grouping val="clustered"/>
        <c:varyColors val="0"/>
        <c:ser>
          <c:idx val="0"/>
          <c:order val="0"/>
          <c:tx>
            <c:strRef>
              <c:f>'РАБОЧАЯ Не вскрывать'!$C$157</c:f>
              <c:strCache>
                <c:ptCount val="1"/>
                <c:pt idx="0">
                  <c:v>2018</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вскрывать'!$A$158:$B$159</c:f>
              <c:strCache>
                <c:ptCount val="2"/>
                <c:pt idx="0">
                  <c:v>Кол-во мероприятий</c:v>
                </c:pt>
                <c:pt idx="1">
                  <c:v>Кол-во посетителей</c:v>
                </c:pt>
              </c:strCache>
            </c:strRef>
          </c:cat>
          <c:val>
            <c:numRef>
              <c:f>'РАБОЧАЯ Не вскрывать'!$C$158:$C$159</c:f>
              <c:numCache>
                <c:formatCode>General</c:formatCode>
                <c:ptCount val="2"/>
                <c:pt idx="0">
                  <c:v>3</c:v>
                </c:pt>
                <c:pt idx="1">
                  <c:v>32</c:v>
                </c:pt>
              </c:numCache>
            </c:numRef>
          </c:val>
          <c:extLst xmlns:c16r2="http://schemas.microsoft.com/office/drawing/2015/06/chart">
            <c:ext xmlns:c16="http://schemas.microsoft.com/office/drawing/2014/chart" uri="{C3380CC4-5D6E-409C-BE32-E72D297353CC}">
              <c16:uniqueId val="{00000000-0F4D-4268-BFCD-C6D8892085C4}"/>
            </c:ext>
          </c:extLst>
        </c:ser>
        <c:ser>
          <c:idx val="1"/>
          <c:order val="1"/>
          <c:tx>
            <c:strRef>
              <c:f>'РАБОЧАЯ Не вскрывать'!$D$157</c:f>
              <c:strCache>
                <c:ptCount val="1"/>
                <c:pt idx="0">
                  <c:v>2019</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вскрывать'!$A$158:$B$159</c:f>
              <c:strCache>
                <c:ptCount val="2"/>
                <c:pt idx="0">
                  <c:v>Кол-во мероприятий</c:v>
                </c:pt>
                <c:pt idx="1">
                  <c:v>Кол-во посетителей</c:v>
                </c:pt>
              </c:strCache>
            </c:strRef>
          </c:cat>
          <c:val>
            <c:numRef>
              <c:f>'РАБОЧАЯ Не вскрывать'!$D$158:$D$159</c:f>
              <c:numCache>
                <c:formatCode>General</c:formatCode>
                <c:ptCount val="2"/>
                <c:pt idx="0">
                  <c:v>7</c:v>
                </c:pt>
                <c:pt idx="1">
                  <c:v>25</c:v>
                </c:pt>
              </c:numCache>
            </c:numRef>
          </c:val>
          <c:extLst xmlns:c16r2="http://schemas.microsoft.com/office/drawing/2015/06/chart">
            <c:ext xmlns:c16="http://schemas.microsoft.com/office/drawing/2014/chart" uri="{C3380CC4-5D6E-409C-BE32-E72D297353CC}">
              <c16:uniqueId val="{00000001-0F4D-4268-BFCD-C6D8892085C4}"/>
            </c:ext>
          </c:extLst>
        </c:ser>
        <c:ser>
          <c:idx val="2"/>
          <c:order val="2"/>
          <c:tx>
            <c:strRef>
              <c:f>'РАБОЧАЯ Не вскрывать'!$E$157</c:f>
              <c:strCache>
                <c:ptCount val="1"/>
                <c:pt idx="0">
                  <c:v>2020</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вскрывать'!$A$158:$B$159</c:f>
              <c:strCache>
                <c:ptCount val="2"/>
                <c:pt idx="0">
                  <c:v>Кол-во мероприятий</c:v>
                </c:pt>
                <c:pt idx="1">
                  <c:v>Кол-во посетителей</c:v>
                </c:pt>
              </c:strCache>
            </c:strRef>
          </c:cat>
          <c:val>
            <c:numRef>
              <c:f>'РАБОЧАЯ Не вскрывать'!$E$158:$E$159</c:f>
              <c:numCache>
                <c:formatCode>General</c:formatCode>
                <c:ptCount val="2"/>
                <c:pt idx="0">
                  <c:v>3</c:v>
                </c:pt>
                <c:pt idx="1">
                  <c:v>30</c:v>
                </c:pt>
              </c:numCache>
            </c:numRef>
          </c:val>
          <c:extLst xmlns:c16r2="http://schemas.microsoft.com/office/drawing/2015/06/chart">
            <c:ext xmlns:c16="http://schemas.microsoft.com/office/drawing/2014/chart" uri="{C3380CC4-5D6E-409C-BE32-E72D297353CC}">
              <c16:uniqueId val="{00000002-0F4D-4268-BFCD-C6D8892085C4}"/>
            </c:ext>
          </c:extLst>
        </c:ser>
        <c:dLbls>
          <c:dLblPos val="outEnd"/>
          <c:showLegendKey val="0"/>
          <c:showVal val="1"/>
          <c:showCatName val="0"/>
          <c:showSerName val="0"/>
          <c:showPercent val="0"/>
          <c:showBubbleSize val="0"/>
        </c:dLbls>
        <c:gapWidth val="182"/>
        <c:axId val="208196368"/>
        <c:axId val="208195584"/>
      </c:barChart>
      <c:catAx>
        <c:axId val="2081963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8195584"/>
        <c:crosses val="autoZero"/>
        <c:auto val="1"/>
        <c:lblAlgn val="ctr"/>
        <c:lblOffset val="100"/>
        <c:noMultiLvlLbl val="0"/>
      </c:catAx>
      <c:valAx>
        <c:axId val="2081955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81963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Times New Roman" panose="02020603050405020304" pitchFamily="18" charset="0"/>
          <a:cs typeface="Times New Roman" panose="02020603050405020304" pitchFamily="18" charset="0"/>
        </a:defRPr>
      </a:pPr>
      <a:endParaRPr lang="ru-RU"/>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ru-RU"/>
              <a:t>Динамика количества смешанных по составу зрителей мероприятий для инвалидов, лиц с ОВЗ, организованные КДУ за последние 3 года</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ru-RU"/>
        </a:p>
      </c:txPr>
    </c:title>
    <c:autoTitleDeleted val="0"/>
    <c:plotArea>
      <c:layout/>
      <c:barChart>
        <c:barDir val="bar"/>
        <c:grouping val="clustered"/>
        <c:varyColors val="0"/>
        <c:ser>
          <c:idx val="0"/>
          <c:order val="0"/>
          <c:tx>
            <c:strRef>
              <c:f>'РАБОЧАЯ Не вскрывать'!$C$163</c:f>
              <c:strCache>
                <c:ptCount val="1"/>
                <c:pt idx="0">
                  <c:v>2018</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вскрывать'!$A$164:$B$165</c:f>
              <c:strCache>
                <c:ptCount val="2"/>
                <c:pt idx="0">
                  <c:v>Кол-во мероприятий</c:v>
                </c:pt>
                <c:pt idx="1">
                  <c:v>Кол-во посетителей</c:v>
                </c:pt>
              </c:strCache>
            </c:strRef>
          </c:cat>
          <c:val>
            <c:numRef>
              <c:f>'РАБОЧАЯ Не вскрывать'!$C$164:$C$165</c:f>
              <c:numCache>
                <c:formatCode>General</c:formatCode>
                <c:ptCount val="2"/>
                <c:pt idx="0">
                  <c:v>14</c:v>
                </c:pt>
                <c:pt idx="1">
                  <c:v>127</c:v>
                </c:pt>
              </c:numCache>
            </c:numRef>
          </c:val>
          <c:extLst xmlns:c16r2="http://schemas.microsoft.com/office/drawing/2015/06/chart">
            <c:ext xmlns:c16="http://schemas.microsoft.com/office/drawing/2014/chart" uri="{C3380CC4-5D6E-409C-BE32-E72D297353CC}">
              <c16:uniqueId val="{00000000-FE40-4029-AB03-C55FD758FDF8}"/>
            </c:ext>
          </c:extLst>
        </c:ser>
        <c:ser>
          <c:idx val="1"/>
          <c:order val="1"/>
          <c:tx>
            <c:strRef>
              <c:f>'РАБОЧАЯ Не вскрывать'!$D$163</c:f>
              <c:strCache>
                <c:ptCount val="1"/>
                <c:pt idx="0">
                  <c:v>2019</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вскрывать'!$A$164:$B$165</c:f>
              <c:strCache>
                <c:ptCount val="2"/>
                <c:pt idx="0">
                  <c:v>Кол-во мероприятий</c:v>
                </c:pt>
                <c:pt idx="1">
                  <c:v>Кол-во посетителей</c:v>
                </c:pt>
              </c:strCache>
            </c:strRef>
          </c:cat>
          <c:val>
            <c:numRef>
              <c:f>'РАБОЧАЯ Не вскрывать'!$D$164:$D$165</c:f>
              <c:numCache>
                <c:formatCode>General</c:formatCode>
                <c:ptCount val="2"/>
                <c:pt idx="0">
                  <c:v>13</c:v>
                </c:pt>
                <c:pt idx="1">
                  <c:v>177</c:v>
                </c:pt>
              </c:numCache>
            </c:numRef>
          </c:val>
          <c:extLst xmlns:c16r2="http://schemas.microsoft.com/office/drawing/2015/06/chart">
            <c:ext xmlns:c16="http://schemas.microsoft.com/office/drawing/2014/chart" uri="{C3380CC4-5D6E-409C-BE32-E72D297353CC}">
              <c16:uniqueId val="{00000001-FE40-4029-AB03-C55FD758FDF8}"/>
            </c:ext>
          </c:extLst>
        </c:ser>
        <c:ser>
          <c:idx val="2"/>
          <c:order val="2"/>
          <c:tx>
            <c:strRef>
              <c:f>'РАБОЧАЯ Не вскрывать'!$E$163</c:f>
              <c:strCache>
                <c:ptCount val="1"/>
                <c:pt idx="0">
                  <c:v>2020</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вскрывать'!$A$164:$B$165</c:f>
              <c:strCache>
                <c:ptCount val="2"/>
                <c:pt idx="0">
                  <c:v>Кол-во мероприятий</c:v>
                </c:pt>
                <c:pt idx="1">
                  <c:v>Кол-во посетителей</c:v>
                </c:pt>
              </c:strCache>
            </c:strRef>
          </c:cat>
          <c:val>
            <c:numRef>
              <c:f>'РАБОЧАЯ Не вскрывать'!$E$164:$E$165</c:f>
              <c:numCache>
                <c:formatCode>General</c:formatCode>
                <c:ptCount val="2"/>
                <c:pt idx="0">
                  <c:v>20</c:v>
                </c:pt>
                <c:pt idx="1">
                  <c:v>130</c:v>
                </c:pt>
              </c:numCache>
            </c:numRef>
          </c:val>
          <c:extLst xmlns:c16r2="http://schemas.microsoft.com/office/drawing/2015/06/chart">
            <c:ext xmlns:c16="http://schemas.microsoft.com/office/drawing/2014/chart" uri="{C3380CC4-5D6E-409C-BE32-E72D297353CC}">
              <c16:uniqueId val="{00000002-FE40-4029-AB03-C55FD758FDF8}"/>
            </c:ext>
          </c:extLst>
        </c:ser>
        <c:dLbls>
          <c:dLblPos val="outEnd"/>
          <c:showLegendKey val="0"/>
          <c:showVal val="1"/>
          <c:showCatName val="0"/>
          <c:showSerName val="0"/>
          <c:showPercent val="0"/>
          <c:showBubbleSize val="0"/>
        </c:dLbls>
        <c:gapWidth val="182"/>
        <c:axId val="208195976"/>
        <c:axId val="208194800"/>
      </c:barChart>
      <c:catAx>
        <c:axId val="2081959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8194800"/>
        <c:crosses val="autoZero"/>
        <c:auto val="1"/>
        <c:lblAlgn val="ctr"/>
        <c:lblOffset val="100"/>
        <c:noMultiLvlLbl val="0"/>
      </c:catAx>
      <c:valAx>
        <c:axId val="2081948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81959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Times New Roman" panose="02020603050405020304" pitchFamily="18" charset="0"/>
          <a:cs typeface="Times New Roman" panose="02020603050405020304" pitchFamily="18" charset="0"/>
        </a:defRPr>
      </a:pPr>
      <a:endParaRPr lang="ru-RU"/>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ru-RU"/>
              <a:t>Динамика количества мероприятий, зрителей, участников в рамках  Государственной программы Пермского края "ОБЕСПЕЧЕНИЕ ВЗАИМОДЕЙСТВИЯ ОБЩЕСТВА И ВЛАСТИ" </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ru-RU"/>
        </a:p>
      </c:txPr>
    </c:title>
    <c:autoTitleDeleted val="0"/>
    <c:plotArea>
      <c:layout/>
      <c:barChart>
        <c:barDir val="col"/>
        <c:grouping val="clustered"/>
        <c:varyColors val="0"/>
        <c:ser>
          <c:idx val="0"/>
          <c:order val="0"/>
          <c:tx>
            <c:strRef>
              <c:f>'РАБОЧАЯ Не вскрывать'!$C$170</c:f>
              <c:strCache>
                <c:ptCount val="1"/>
                <c:pt idx="0">
                  <c:v>2018</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вскрывать'!$A$171:$B$173</c:f>
              <c:strCache>
                <c:ptCount val="3"/>
                <c:pt idx="0">
                  <c:v>Количество мероприятий</c:v>
                </c:pt>
                <c:pt idx="1">
                  <c:v>Количество зрителей</c:v>
                </c:pt>
                <c:pt idx="2">
                  <c:v>Количество участников</c:v>
                </c:pt>
              </c:strCache>
            </c:strRef>
          </c:cat>
          <c:val>
            <c:numRef>
              <c:f>'РАБОЧАЯ Не вскрывать'!$C$171:$C$173</c:f>
              <c:numCache>
                <c:formatCode>#,##0</c:formatCode>
                <c:ptCount val="3"/>
                <c:pt idx="0">
                  <c:v>4</c:v>
                </c:pt>
                <c:pt idx="1">
                  <c:v>1650</c:v>
                </c:pt>
                <c:pt idx="2">
                  <c:v>420</c:v>
                </c:pt>
              </c:numCache>
            </c:numRef>
          </c:val>
          <c:extLst xmlns:c16r2="http://schemas.microsoft.com/office/drawing/2015/06/chart">
            <c:ext xmlns:c16="http://schemas.microsoft.com/office/drawing/2014/chart" uri="{C3380CC4-5D6E-409C-BE32-E72D297353CC}">
              <c16:uniqueId val="{00000000-41AB-4874-81B8-3F1AEAD5CE3A}"/>
            </c:ext>
          </c:extLst>
        </c:ser>
        <c:ser>
          <c:idx val="1"/>
          <c:order val="1"/>
          <c:tx>
            <c:strRef>
              <c:f>'РАБОЧАЯ Не вскрывать'!$D$170</c:f>
              <c:strCache>
                <c:ptCount val="1"/>
                <c:pt idx="0">
                  <c:v>2019</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вскрывать'!$A$171:$B$173</c:f>
              <c:strCache>
                <c:ptCount val="3"/>
                <c:pt idx="0">
                  <c:v>Количество мероприятий</c:v>
                </c:pt>
                <c:pt idx="1">
                  <c:v>Количество зрителей</c:v>
                </c:pt>
                <c:pt idx="2">
                  <c:v>Количество участников</c:v>
                </c:pt>
              </c:strCache>
            </c:strRef>
          </c:cat>
          <c:val>
            <c:numRef>
              <c:f>'РАБОЧАЯ Не вскрывать'!$D$171:$D$173</c:f>
              <c:numCache>
                <c:formatCode>#,##0</c:formatCode>
                <c:ptCount val="3"/>
                <c:pt idx="0">
                  <c:v>5</c:v>
                </c:pt>
                <c:pt idx="1">
                  <c:v>1730</c:v>
                </c:pt>
                <c:pt idx="2">
                  <c:v>460</c:v>
                </c:pt>
              </c:numCache>
            </c:numRef>
          </c:val>
          <c:extLst xmlns:c16r2="http://schemas.microsoft.com/office/drawing/2015/06/chart">
            <c:ext xmlns:c16="http://schemas.microsoft.com/office/drawing/2014/chart" uri="{C3380CC4-5D6E-409C-BE32-E72D297353CC}">
              <c16:uniqueId val="{00000001-41AB-4874-81B8-3F1AEAD5CE3A}"/>
            </c:ext>
          </c:extLst>
        </c:ser>
        <c:ser>
          <c:idx val="2"/>
          <c:order val="2"/>
          <c:tx>
            <c:strRef>
              <c:f>'РАБОЧАЯ Не вскрывать'!$E$170</c:f>
              <c:strCache>
                <c:ptCount val="1"/>
                <c:pt idx="0">
                  <c:v>2020</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'РАБОЧАЯ Не вскрывать'!$A$171:$B$173</c:f>
              <c:strCache>
                <c:ptCount val="3"/>
                <c:pt idx="0">
                  <c:v>Количество мероприятий</c:v>
                </c:pt>
                <c:pt idx="1">
                  <c:v>Количество зрителей</c:v>
                </c:pt>
                <c:pt idx="2">
                  <c:v>Количество участников</c:v>
                </c:pt>
              </c:strCache>
            </c:strRef>
          </c:cat>
          <c:val>
            <c:numRef>
              <c:f>'РАБОЧАЯ Не вскрывать'!$E$171:$E$173</c:f>
              <c:numCache>
                <c:formatCode>#,##0</c:formatCode>
                <c:ptCount val="3"/>
                <c:pt idx="0">
                  <c:v>5</c:v>
                </c:pt>
                <c:pt idx="1">
                  <c:v>1000</c:v>
                </c:pt>
                <c:pt idx="2">
                  <c:v>300</c:v>
                </c:pt>
              </c:numCache>
            </c:numRef>
          </c:val>
          <c:extLst xmlns:c16r2="http://schemas.microsoft.com/office/drawing/2015/06/chart">
            <c:ext xmlns:c16="http://schemas.microsoft.com/office/drawing/2014/chart" uri="{C3380CC4-5D6E-409C-BE32-E72D297353CC}">
              <c16:uniqueId val="{00000002-41AB-4874-81B8-3F1AEAD5CE3A}"/>
            </c:ext>
          </c:extLst>
        </c:ser>
        <c:dLbls>
          <c:dLblPos val="outEnd"/>
          <c:showLegendKey val="0"/>
          <c:showVal val="1"/>
          <c:showCatName val="0"/>
          <c:showSerName val="0"/>
          <c:showPercent val="0"/>
          <c:showBubbleSize val="0"/>
        </c:dLbls>
        <c:gapWidth val="219"/>
        <c:overlap val="-27"/>
        <c:axId val="208198328"/>
        <c:axId val="208200288"/>
      </c:barChart>
      <c:catAx>
        <c:axId val="208198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8200288"/>
        <c:crosses val="autoZero"/>
        <c:auto val="1"/>
        <c:lblAlgn val="ctr"/>
        <c:lblOffset val="100"/>
        <c:noMultiLvlLbl val="0"/>
      </c:catAx>
      <c:valAx>
        <c:axId val="208200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81983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ru-RU"/>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ru-RU"/>
              <a:t>Динамика количества сотрудников, прошедших обучение за последние 3 года</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ru-RU"/>
        </a:p>
      </c:txPr>
    </c:title>
    <c:autoTitleDeleted val="0"/>
    <c:plotArea>
      <c:layout/>
      <c:barChart>
        <c:barDir val="col"/>
        <c:grouping val="clustered"/>
        <c:varyColors val="0"/>
        <c:ser>
          <c:idx val="0"/>
          <c:order val="0"/>
          <c:tx>
            <c:strRef>
              <c:f>'РАБОЧАЯ Не вскрывать'!$C$178</c:f>
              <c:strCache>
                <c:ptCount val="1"/>
                <c:pt idx="0">
                  <c:v>2018</c:v>
                </c:pt>
              </c:strCache>
            </c:strRef>
          </c:tx>
          <c:spPr>
            <a:solidFill>
              <a:schemeClr val="accent1"/>
            </a:solidFill>
            <a:ln>
              <a:noFill/>
            </a:ln>
            <a:effectLst/>
          </c:spPr>
          <c:invertIfNegative val="0"/>
          <c:cat>
            <c:strRef>
              <c:f>'РАБОЧАЯ Не вскрывать'!$A$179:$A$180</c:f>
              <c:strCache>
                <c:ptCount val="2"/>
                <c:pt idx="0">
                  <c:v>до 72 часов</c:v>
                </c:pt>
                <c:pt idx="1">
                  <c:v>свыше 72 часов</c:v>
                </c:pt>
              </c:strCache>
              <c:extLst xmlns:c16r2="http://schemas.microsoft.com/office/drawing/2015/06/chart"/>
            </c:strRef>
          </c:cat>
          <c:val>
            <c:numRef>
              <c:f>'РАБОЧАЯ Не вскрывать'!$C$179:$C$180</c:f>
              <c:numCache>
                <c:formatCode>#,##0</c:formatCode>
                <c:ptCount val="2"/>
                <c:pt idx="0">
                  <c:v>14</c:v>
                </c:pt>
                <c:pt idx="1">
                  <c:v>0</c:v>
                </c:pt>
              </c:numCache>
              <c:extLst xmlns:c16r2="http://schemas.microsoft.com/office/drawing/2015/06/chart"/>
            </c:numRef>
          </c:val>
          <c:extLst xmlns:c16r2="http://schemas.microsoft.com/office/drawing/2015/06/chart">
            <c:ext xmlns:c16="http://schemas.microsoft.com/office/drawing/2014/chart" uri="{C3380CC4-5D6E-409C-BE32-E72D297353CC}">
              <c16:uniqueId val="{00000000-B1AF-449F-8143-BBE760AE6191}"/>
            </c:ext>
          </c:extLst>
        </c:ser>
        <c:ser>
          <c:idx val="1"/>
          <c:order val="1"/>
          <c:tx>
            <c:strRef>
              <c:f>'РАБОЧАЯ Не вскрывать'!$D$178</c:f>
              <c:strCache>
                <c:ptCount val="1"/>
                <c:pt idx="0">
                  <c:v>2019</c:v>
                </c:pt>
              </c:strCache>
            </c:strRef>
          </c:tx>
          <c:spPr>
            <a:solidFill>
              <a:schemeClr val="accent2"/>
            </a:solidFill>
            <a:ln>
              <a:noFill/>
            </a:ln>
            <a:effectLst/>
          </c:spPr>
          <c:invertIfNegative val="0"/>
          <c:cat>
            <c:strRef>
              <c:f>'РАБОЧАЯ Не вскрывать'!$A$179:$A$180</c:f>
              <c:strCache>
                <c:ptCount val="2"/>
                <c:pt idx="0">
                  <c:v>до 72 часов</c:v>
                </c:pt>
                <c:pt idx="1">
                  <c:v>свыше 72 часов</c:v>
                </c:pt>
              </c:strCache>
              <c:extLst xmlns:c16r2="http://schemas.microsoft.com/office/drawing/2015/06/chart"/>
            </c:strRef>
          </c:cat>
          <c:val>
            <c:numRef>
              <c:f>'РАБОЧАЯ Не вскрывать'!$D$179:$D$180</c:f>
              <c:numCache>
                <c:formatCode>#,##0</c:formatCode>
                <c:ptCount val="2"/>
                <c:pt idx="0">
                  <c:v>21</c:v>
                </c:pt>
                <c:pt idx="1">
                  <c:v>4</c:v>
                </c:pt>
              </c:numCache>
              <c:extLst xmlns:c16r2="http://schemas.microsoft.com/office/drawing/2015/06/chart"/>
            </c:numRef>
          </c:val>
          <c:extLst xmlns:c16r2="http://schemas.microsoft.com/office/drawing/2015/06/chart">
            <c:ext xmlns:c16="http://schemas.microsoft.com/office/drawing/2014/chart" uri="{C3380CC4-5D6E-409C-BE32-E72D297353CC}">
              <c16:uniqueId val="{00000001-B1AF-449F-8143-BBE760AE6191}"/>
            </c:ext>
          </c:extLst>
        </c:ser>
        <c:ser>
          <c:idx val="2"/>
          <c:order val="2"/>
          <c:tx>
            <c:strRef>
              <c:f>'РАБОЧАЯ Не вскрывать'!$E$178</c:f>
              <c:strCache>
                <c:ptCount val="1"/>
                <c:pt idx="0">
                  <c:v>2020</c:v>
                </c:pt>
              </c:strCache>
            </c:strRef>
          </c:tx>
          <c:spPr>
            <a:solidFill>
              <a:schemeClr val="accent3"/>
            </a:solidFill>
            <a:ln>
              <a:noFill/>
            </a:ln>
            <a:effectLst/>
          </c:spPr>
          <c:invertIfNegative val="0"/>
          <c:cat>
            <c:strRef>
              <c:f>'РАБОЧАЯ Не вскрывать'!$A$179:$A$180</c:f>
              <c:strCache>
                <c:ptCount val="2"/>
                <c:pt idx="0">
                  <c:v>до 72 часов</c:v>
                </c:pt>
                <c:pt idx="1">
                  <c:v>свыше 72 часов</c:v>
                </c:pt>
              </c:strCache>
              <c:extLst xmlns:c16r2="http://schemas.microsoft.com/office/drawing/2015/06/chart"/>
            </c:strRef>
          </c:cat>
          <c:val>
            <c:numRef>
              <c:f>'РАБОЧАЯ Не вскрывать'!$E$179:$E$180</c:f>
              <c:numCache>
                <c:formatCode>#,##0</c:formatCode>
                <c:ptCount val="2"/>
                <c:pt idx="0">
                  <c:v>11</c:v>
                </c:pt>
                <c:pt idx="1">
                  <c:v>0</c:v>
                </c:pt>
              </c:numCache>
              <c:extLst xmlns:c16r2="http://schemas.microsoft.com/office/drawing/2015/06/chart"/>
            </c:numRef>
          </c:val>
          <c:extLst xmlns:c16r2="http://schemas.microsoft.com/office/drawing/2015/06/chart">
            <c:ext xmlns:c16="http://schemas.microsoft.com/office/drawing/2014/chart" uri="{C3380CC4-5D6E-409C-BE32-E72D297353CC}">
              <c16:uniqueId val="{00000002-B1AF-449F-8143-BBE760AE6191}"/>
            </c:ext>
          </c:extLst>
        </c:ser>
        <c:dLbls>
          <c:showLegendKey val="0"/>
          <c:showVal val="0"/>
          <c:showCatName val="0"/>
          <c:showSerName val="0"/>
          <c:showPercent val="0"/>
          <c:showBubbleSize val="0"/>
        </c:dLbls>
        <c:gapWidth val="219"/>
        <c:overlap val="-27"/>
        <c:axId val="208197152"/>
        <c:axId val="208201464"/>
      </c:barChart>
      <c:catAx>
        <c:axId val="208197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ru-RU"/>
          </a:p>
        </c:txPr>
        <c:crossAx val="208201464"/>
        <c:crosses val="autoZero"/>
        <c:auto val="1"/>
        <c:lblAlgn val="ctr"/>
        <c:lblOffset val="100"/>
        <c:noMultiLvlLbl val="0"/>
      </c:catAx>
      <c:valAx>
        <c:axId val="208201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ru-RU"/>
          </a:p>
        </c:txPr>
        <c:crossAx val="2081971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ru-RU"/>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ru-RU"/>
              <a:t>Формирования/кружки самодеятельного народного творчества </a:t>
            </a:r>
          </a:p>
          <a:p>
            <a:pPr>
              <a:defRPr/>
            </a:pPr>
            <a:r>
              <a:rPr lang="ru-RU"/>
              <a:t>(в разрезе "кол-во коллективов") в отчетный период</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ru-RU"/>
        </a:p>
      </c:txPr>
    </c:title>
    <c:autoTitleDeleted val="0"/>
    <c:plotArea>
      <c:layout/>
      <c:barChart>
        <c:barDir val="bar"/>
        <c:grouping val="clustered"/>
        <c:varyColors val="0"/>
        <c:ser>
          <c:idx val="0"/>
          <c:order val="0"/>
          <c:tx>
            <c:strRef>
              <c:f>'РАБОЧАЯ Не вскрывать'!$B$186</c:f>
              <c:strCache>
                <c:ptCount val="1"/>
                <c:pt idx="0">
                  <c:v>до 14 лет</c:v>
                </c:pt>
              </c:strCache>
            </c:strRef>
          </c:tx>
          <c:spPr>
            <a:solidFill>
              <a:schemeClr val="accent1"/>
            </a:solidFill>
            <a:ln>
              <a:noFill/>
            </a:ln>
            <a:effectLst/>
          </c:spPr>
          <c:invertIfNegative val="0"/>
          <c:cat>
            <c:strRef>
              <c:f>'РАБОЧАЯ Не вскрывать'!$A$187:$A$214</c:f>
              <c:strCache>
                <c:ptCount val="28"/>
                <c:pt idx="0">
                  <c:v>вокал, хор академический</c:v>
                </c:pt>
                <c:pt idx="1">
                  <c:v>вокал, хор народный</c:v>
                </c:pt>
                <c:pt idx="2">
                  <c:v>вокал, ансамбль академический</c:v>
                </c:pt>
                <c:pt idx="3">
                  <c:v>вокал, ансамбль народный</c:v>
                </c:pt>
                <c:pt idx="4">
                  <c:v>вокал, студия эстрадного пения</c:v>
                </c:pt>
                <c:pt idx="5">
                  <c:v>хореография, народный танец</c:v>
                </c:pt>
                <c:pt idx="6">
                  <c:v>хореография, классический танца</c:v>
                </c:pt>
                <c:pt idx="7">
                  <c:v>хореография, современный танец</c:v>
                </c:pt>
                <c:pt idx="8">
                  <c:v>хореография, бальный и эстрадно-спортивный танец</c:v>
                </c:pt>
                <c:pt idx="9">
                  <c:v>инструментальный, оркестр народных инструментов</c:v>
                </c:pt>
                <c:pt idx="10">
                  <c:v>инструментальный, оркестр духовых инструментов</c:v>
                </c:pt>
                <c:pt idx="11">
                  <c:v>инструментальный, оркестры джазовые и эстрадные</c:v>
                </c:pt>
                <c:pt idx="12">
                  <c:v>инструментальный, оркестр симфонический</c:v>
                </c:pt>
                <c:pt idx="13">
                  <c:v>инструментальный, ансамбль народных инструментов</c:v>
                </c:pt>
                <c:pt idx="14">
                  <c:v>инструментальный, ансамбль духовых инструментов</c:v>
                </c:pt>
                <c:pt idx="15">
                  <c:v>инструментальный, ансамбли джазовые и эстрадные</c:v>
                </c:pt>
                <c:pt idx="16">
                  <c:v>инструментальный, ансамбли камерные</c:v>
                </c:pt>
                <c:pt idx="17">
                  <c:v>театр, драматический</c:v>
                </c:pt>
                <c:pt idx="18">
                  <c:v>театр, театр кукол</c:v>
                </c:pt>
                <c:pt idx="19">
                  <c:v>театр, музыкальный</c:v>
                </c:pt>
                <c:pt idx="20">
                  <c:v>театр, театр мод</c:v>
                </c:pt>
                <c:pt idx="21">
                  <c:v>театр, театр эстрады</c:v>
                </c:pt>
                <c:pt idx="22">
                  <c:v>фольклорные</c:v>
                </c:pt>
                <c:pt idx="23">
                  <c:v>изобразительное искусство</c:v>
                </c:pt>
                <c:pt idx="24">
                  <c:v>декоративно-прикладное искусство</c:v>
                </c:pt>
                <c:pt idx="25">
                  <c:v>кино-фото-видео-любителей</c:v>
                </c:pt>
                <c:pt idx="26">
                  <c:v>цирковое искусство</c:v>
                </c:pt>
                <c:pt idx="27">
                  <c:v>прочие</c:v>
                </c:pt>
              </c:strCache>
            </c:strRef>
          </c:cat>
          <c:val>
            <c:numRef>
              <c:f>'РАБОЧАЯ Не вскрывать'!$B$187:$B$214</c:f>
              <c:numCache>
                <c:formatCode>0</c:formatCode>
                <c:ptCount val="28"/>
                <c:pt idx="0">
                  <c:v>0</c:v>
                </c:pt>
                <c:pt idx="1">
                  <c:v>0</c:v>
                </c:pt>
                <c:pt idx="2">
                  <c:v>0</c:v>
                </c:pt>
                <c:pt idx="3">
                  <c:v>0</c:v>
                </c:pt>
                <c:pt idx="4">
                  <c:v>7</c:v>
                </c:pt>
                <c:pt idx="5">
                  <c:v>7</c:v>
                </c:pt>
                <c:pt idx="6">
                  <c:v>0</c:v>
                </c:pt>
                <c:pt idx="7">
                  <c:v>14</c:v>
                </c:pt>
                <c:pt idx="8">
                  <c:v>0</c:v>
                </c:pt>
                <c:pt idx="9">
                  <c:v>0</c:v>
                </c:pt>
                <c:pt idx="10">
                  <c:v>0</c:v>
                </c:pt>
                <c:pt idx="11">
                  <c:v>0</c:v>
                </c:pt>
                <c:pt idx="12">
                  <c:v>0</c:v>
                </c:pt>
                <c:pt idx="13">
                  <c:v>0</c:v>
                </c:pt>
                <c:pt idx="14">
                  <c:v>0</c:v>
                </c:pt>
                <c:pt idx="15">
                  <c:v>0</c:v>
                </c:pt>
                <c:pt idx="16">
                  <c:v>0</c:v>
                </c:pt>
                <c:pt idx="17">
                  <c:v>0</c:v>
                </c:pt>
                <c:pt idx="18">
                  <c:v>0</c:v>
                </c:pt>
                <c:pt idx="19">
                  <c:v>0</c:v>
                </c:pt>
                <c:pt idx="20">
                  <c:v>0</c:v>
                </c:pt>
                <c:pt idx="21">
                  <c:v>4</c:v>
                </c:pt>
                <c:pt idx="22">
                  <c:v>1</c:v>
                </c:pt>
                <c:pt idx="23">
                  <c:v>5</c:v>
                </c:pt>
                <c:pt idx="24">
                  <c:v>5</c:v>
                </c:pt>
                <c:pt idx="25">
                  <c:v>0</c:v>
                </c:pt>
                <c:pt idx="26">
                  <c:v>1</c:v>
                </c:pt>
                <c:pt idx="27">
                  <c:v>0</c:v>
                </c:pt>
              </c:numCache>
            </c:numRef>
          </c:val>
          <c:extLst xmlns:c16r2="http://schemas.microsoft.com/office/drawing/2015/06/chart">
            <c:ext xmlns:c16="http://schemas.microsoft.com/office/drawing/2014/chart" uri="{C3380CC4-5D6E-409C-BE32-E72D297353CC}">
              <c16:uniqueId val="{00000000-32BB-4C01-8BD2-816CE20EF993}"/>
            </c:ext>
          </c:extLst>
        </c:ser>
        <c:ser>
          <c:idx val="1"/>
          <c:order val="1"/>
          <c:tx>
            <c:strRef>
              <c:f>'РАБОЧАЯ Не вскрывать'!$C$186</c:f>
              <c:strCache>
                <c:ptCount val="1"/>
                <c:pt idx="0">
                  <c:v>14-35</c:v>
                </c:pt>
              </c:strCache>
            </c:strRef>
          </c:tx>
          <c:spPr>
            <a:solidFill>
              <a:schemeClr val="accent2"/>
            </a:solidFill>
            <a:ln>
              <a:noFill/>
            </a:ln>
            <a:effectLst/>
          </c:spPr>
          <c:invertIfNegative val="0"/>
          <c:cat>
            <c:strRef>
              <c:f>'РАБОЧАЯ Не вскрывать'!$A$187:$A$214</c:f>
              <c:strCache>
                <c:ptCount val="28"/>
                <c:pt idx="0">
                  <c:v>вокал, хор академический</c:v>
                </c:pt>
                <c:pt idx="1">
                  <c:v>вокал, хор народный</c:v>
                </c:pt>
                <c:pt idx="2">
                  <c:v>вокал, ансамбль академический</c:v>
                </c:pt>
                <c:pt idx="3">
                  <c:v>вокал, ансамбль народный</c:v>
                </c:pt>
                <c:pt idx="4">
                  <c:v>вокал, студия эстрадного пения</c:v>
                </c:pt>
                <c:pt idx="5">
                  <c:v>хореография, народный танец</c:v>
                </c:pt>
                <c:pt idx="6">
                  <c:v>хореография, классический танца</c:v>
                </c:pt>
                <c:pt idx="7">
                  <c:v>хореография, современный танец</c:v>
                </c:pt>
                <c:pt idx="8">
                  <c:v>хореография, бальный и эстрадно-спортивный танец</c:v>
                </c:pt>
                <c:pt idx="9">
                  <c:v>инструментальный, оркестр народных инструментов</c:v>
                </c:pt>
                <c:pt idx="10">
                  <c:v>инструментальный, оркестр духовых инструментов</c:v>
                </c:pt>
                <c:pt idx="11">
                  <c:v>инструментальный, оркестры джазовые и эстрадные</c:v>
                </c:pt>
                <c:pt idx="12">
                  <c:v>инструментальный, оркестр симфонический</c:v>
                </c:pt>
                <c:pt idx="13">
                  <c:v>инструментальный, ансамбль народных инструментов</c:v>
                </c:pt>
                <c:pt idx="14">
                  <c:v>инструментальный, ансамбль духовых инструментов</c:v>
                </c:pt>
                <c:pt idx="15">
                  <c:v>инструментальный, ансамбли джазовые и эстрадные</c:v>
                </c:pt>
                <c:pt idx="16">
                  <c:v>инструментальный, ансамбли камерные</c:v>
                </c:pt>
                <c:pt idx="17">
                  <c:v>театр, драматический</c:v>
                </c:pt>
                <c:pt idx="18">
                  <c:v>театр, театр кукол</c:v>
                </c:pt>
                <c:pt idx="19">
                  <c:v>театр, музыкальный</c:v>
                </c:pt>
                <c:pt idx="20">
                  <c:v>театр, театр мод</c:v>
                </c:pt>
                <c:pt idx="21">
                  <c:v>театр, театр эстрады</c:v>
                </c:pt>
                <c:pt idx="22">
                  <c:v>фольклорные</c:v>
                </c:pt>
                <c:pt idx="23">
                  <c:v>изобразительное искусство</c:v>
                </c:pt>
                <c:pt idx="24">
                  <c:v>декоративно-прикладное искусство</c:v>
                </c:pt>
                <c:pt idx="25">
                  <c:v>кино-фото-видео-любителей</c:v>
                </c:pt>
                <c:pt idx="26">
                  <c:v>цирковое искусство</c:v>
                </c:pt>
                <c:pt idx="27">
                  <c:v>прочие</c:v>
                </c:pt>
              </c:strCache>
            </c:strRef>
          </c:cat>
          <c:val>
            <c:numRef>
              <c:f>'РАБОЧАЯ Не вскрывать'!$C$187:$C$214</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numCache>
            </c:numRef>
          </c:val>
          <c:extLst xmlns:c16r2="http://schemas.microsoft.com/office/drawing/2015/06/chart">
            <c:ext xmlns:c16="http://schemas.microsoft.com/office/drawing/2014/chart" uri="{C3380CC4-5D6E-409C-BE32-E72D297353CC}">
              <c16:uniqueId val="{00000001-32BB-4C01-8BD2-816CE20EF993}"/>
            </c:ext>
          </c:extLst>
        </c:ser>
        <c:ser>
          <c:idx val="2"/>
          <c:order val="2"/>
          <c:tx>
            <c:strRef>
              <c:f>'РАБОЧАЯ Не вскрывать'!$D$186</c:f>
              <c:strCache>
                <c:ptCount val="1"/>
                <c:pt idx="0">
                  <c:v>35-60</c:v>
                </c:pt>
              </c:strCache>
            </c:strRef>
          </c:tx>
          <c:spPr>
            <a:solidFill>
              <a:schemeClr val="accent3"/>
            </a:solidFill>
            <a:ln>
              <a:noFill/>
            </a:ln>
            <a:effectLst/>
          </c:spPr>
          <c:invertIfNegative val="0"/>
          <c:cat>
            <c:strRef>
              <c:f>'РАБОЧАЯ Не вскрывать'!$A$187:$A$214</c:f>
              <c:strCache>
                <c:ptCount val="28"/>
                <c:pt idx="0">
                  <c:v>вокал, хор академический</c:v>
                </c:pt>
                <c:pt idx="1">
                  <c:v>вокал, хор народный</c:v>
                </c:pt>
                <c:pt idx="2">
                  <c:v>вокал, ансамбль академический</c:v>
                </c:pt>
                <c:pt idx="3">
                  <c:v>вокал, ансамбль народный</c:v>
                </c:pt>
                <c:pt idx="4">
                  <c:v>вокал, студия эстрадного пения</c:v>
                </c:pt>
                <c:pt idx="5">
                  <c:v>хореография, народный танец</c:v>
                </c:pt>
                <c:pt idx="6">
                  <c:v>хореография, классический танца</c:v>
                </c:pt>
                <c:pt idx="7">
                  <c:v>хореография, современный танец</c:v>
                </c:pt>
                <c:pt idx="8">
                  <c:v>хореография, бальный и эстрадно-спортивный танец</c:v>
                </c:pt>
                <c:pt idx="9">
                  <c:v>инструментальный, оркестр народных инструментов</c:v>
                </c:pt>
                <c:pt idx="10">
                  <c:v>инструментальный, оркестр духовых инструментов</c:v>
                </c:pt>
                <c:pt idx="11">
                  <c:v>инструментальный, оркестры джазовые и эстрадные</c:v>
                </c:pt>
                <c:pt idx="12">
                  <c:v>инструментальный, оркестр симфонический</c:v>
                </c:pt>
                <c:pt idx="13">
                  <c:v>инструментальный, ансамбль народных инструментов</c:v>
                </c:pt>
                <c:pt idx="14">
                  <c:v>инструментальный, ансамбль духовых инструментов</c:v>
                </c:pt>
                <c:pt idx="15">
                  <c:v>инструментальный, ансамбли джазовые и эстрадные</c:v>
                </c:pt>
                <c:pt idx="16">
                  <c:v>инструментальный, ансамбли камерные</c:v>
                </c:pt>
                <c:pt idx="17">
                  <c:v>театр, драматический</c:v>
                </c:pt>
                <c:pt idx="18">
                  <c:v>театр, театр кукол</c:v>
                </c:pt>
                <c:pt idx="19">
                  <c:v>театр, музыкальный</c:v>
                </c:pt>
                <c:pt idx="20">
                  <c:v>театр, театр мод</c:v>
                </c:pt>
                <c:pt idx="21">
                  <c:v>театр, театр эстрады</c:v>
                </c:pt>
                <c:pt idx="22">
                  <c:v>фольклорные</c:v>
                </c:pt>
                <c:pt idx="23">
                  <c:v>изобразительное искусство</c:v>
                </c:pt>
                <c:pt idx="24">
                  <c:v>декоративно-прикладное искусство</c:v>
                </c:pt>
                <c:pt idx="25">
                  <c:v>кино-фото-видео-любителей</c:v>
                </c:pt>
                <c:pt idx="26">
                  <c:v>цирковое искусство</c:v>
                </c:pt>
                <c:pt idx="27">
                  <c:v>прочие</c:v>
                </c:pt>
              </c:strCache>
            </c:strRef>
          </c:cat>
          <c:val>
            <c:numRef>
              <c:f>'РАБОЧАЯ Не вскрывать'!$D$187:$D$214</c:f>
              <c:numCache>
                <c:formatCode>0</c:formatCode>
                <c:ptCount val="28"/>
                <c:pt idx="0">
                  <c:v>0</c:v>
                </c:pt>
                <c:pt idx="1">
                  <c:v>1</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numCache>
            </c:numRef>
          </c:val>
          <c:extLst xmlns:c16r2="http://schemas.microsoft.com/office/drawing/2015/06/chart">
            <c:ext xmlns:c16="http://schemas.microsoft.com/office/drawing/2014/chart" uri="{C3380CC4-5D6E-409C-BE32-E72D297353CC}">
              <c16:uniqueId val="{00000002-32BB-4C01-8BD2-816CE20EF993}"/>
            </c:ext>
          </c:extLst>
        </c:ser>
        <c:ser>
          <c:idx val="3"/>
          <c:order val="3"/>
          <c:tx>
            <c:strRef>
              <c:f>'РАБОЧАЯ Не вскрывать'!$E$186</c:f>
              <c:strCache>
                <c:ptCount val="1"/>
                <c:pt idx="0">
                  <c:v>старше 60</c:v>
                </c:pt>
              </c:strCache>
            </c:strRef>
          </c:tx>
          <c:spPr>
            <a:solidFill>
              <a:schemeClr val="accent4"/>
            </a:solidFill>
            <a:ln>
              <a:noFill/>
            </a:ln>
            <a:effectLst/>
          </c:spPr>
          <c:invertIfNegative val="0"/>
          <c:cat>
            <c:strRef>
              <c:f>'РАБОЧАЯ Не вскрывать'!$A$187:$A$214</c:f>
              <c:strCache>
                <c:ptCount val="28"/>
                <c:pt idx="0">
                  <c:v>вокал, хор академический</c:v>
                </c:pt>
                <c:pt idx="1">
                  <c:v>вокал, хор народный</c:v>
                </c:pt>
                <c:pt idx="2">
                  <c:v>вокал, ансамбль академический</c:v>
                </c:pt>
                <c:pt idx="3">
                  <c:v>вокал, ансамбль народный</c:v>
                </c:pt>
                <c:pt idx="4">
                  <c:v>вокал, студия эстрадного пения</c:v>
                </c:pt>
                <c:pt idx="5">
                  <c:v>хореография, народный танец</c:v>
                </c:pt>
                <c:pt idx="6">
                  <c:v>хореография, классический танца</c:v>
                </c:pt>
                <c:pt idx="7">
                  <c:v>хореография, современный танец</c:v>
                </c:pt>
                <c:pt idx="8">
                  <c:v>хореография, бальный и эстрадно-спортивный танец</c:v>
                </c:pt>
                <c:pt idx="9">
                  <c:v>инструментальный, оркестр народных инструментов</c:v>
                </c:pt>
                <c:pt idx="10">
                  <c:v>инструментальный, оркестр духовых инструментов</c:v>
                </c:pt>
                <c:pt idx="11">
                  <c:v>инструментальный, оркестры джазовые и эстрадные</c:v>
                </c:pt>
                <c:pt idx="12">
                  <c:v>инструментальный, оркестр симфонический</c:v>
                </c:pt>
                <c:pt idx="13">
                  <c:v>инструментальный, ансамбль народных инструментов</c:v>
                </c:pt>
                <c:pt idx="14">
                  <c:v>инструментальный, ансамбль духовых инструментов</c:v>
                </c:pt>
                <c:pt idx="15">
                  <c:v>инструментальный, ансамбли джазовые и эстрадные</c:v>
                </c:pt>
                <c:pt idx="16">
                  <c:v>инструментальный, ансамбли камерные</c:v>
                </c:pt>
                <c:pt idx="17">
                  <c:v>театр, драматический</c:v>
                </c:pt>
                <c:pt idx="18">
                  <c:v>театр, театр кукол</c:v>
                </c:pt>
                <c:pt idx="19">
                  <c:v>театр, музыкальный</c:v>
                </c:pt>
                <c:pt idx="20">
                  <c:v>театр, театр мод</c:v>
                </c:pt>
                <c:pt idx="21">
                  <c:v>театр, театр эстрады</c:v>
                </c:pt>
                <c:pt idx="22">
                  <c:v>фольклорные</c:v>
                </c:pt>
                <c:pt idx="23">
                  <c:v>изобразительное искусство</c:v>
                </c:pt>
                <c:pt idx="24">
                  <c:v>декоративно-прикладное искусство</c:v>
                </c:pt>
                <c:pt idx="25">
                  <c:v>кино-фото-видео-любителей</c:v>
                </c:pt>
                <c:pt idx="26">
                  <c:v>цирковое искусство</c:v>
                </c:pt>
                <c:pt idx="27">
                  <c:v>прочие</c:v>
                </c:pt>
              </c:strCache>
            </c:strRef>
          </c:cat>
          <c:val>
            <c:numRef>
              <c:f>'РАБОЧАЯ Не вскрывать'!$E$187:$E$214</c:f>
              <c:numCache>
                <c:formatCode>0</c:formatCode>
                <c:ptCount val="28"/>
                <c:pt idx="0">
                  <c:v>0</c:v>
                </c:pt>
                <c:pt idx="1">
                  <c:v>1</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numCache>
            </c:numRef>
          </c:val>
          <c:extLst xmlns:c16r2="http://schemas.microsoft.com/office/drawing/2015/06/chart">
            <c:ext xmlns:c16="http://schemas.microsoft.com/office/drawing/2014/chart" uri="{C3380CC4-5D6E-409C-BE32-E72D297353CC}">
              <c16:uniqueId val="{00000003-32BB-4C01-8BD2-816CE20EF993}"/>
            </c:ext>
          </c:extLst>
        </c:ser>
        <c:ser>
          <c:idx val="4"/>
          <c:order val="4"/>
          <c:tx>
            <c:strRef>
              <c:f>'РАБОЧАЯ Не вскрывать'!$F$186</c:f>
              <c:strCache>
                <c:ptCount val="1"/>
                <c:pt idx="0">
                  <c:v>смешанный</c:v>
                </c:pt>
              </c:strCache>
            </c:strRef>
          </c:tx>
          <c:spPr>
            <a:solidFill>
              <a:schemeClr val="accent5"/>
            </a:solidFill>
            <a:ln>
              <a:noFill/>
            </a:ln>
            <a:effectLst/>
          </c:spPr>
          <c:invertIfNegative val="0"/>
          <c:cat>
            <c:strRef>
              <c:f>'РАБОЧАЯ Не вскрывать'!$A$187:$A$214</c:f>
              <c:strCache>
                <c:ptCount val="28"/>
                <c:pt idx="0">
                  <c:v>вокал, хор академический</c:v>
                </c:pt>
                <c:pt idx="1">
                  <c:v>вокал, хор народный</c:v>
                </c:pt>
                <c:pt idx="2">
                  <c:v>вокал, ансамбль академический</c:v>
                </c:pt>
                <c:pt idx="3">
                  <c:v>вокал, ансамбль народный</c:v>
                </c:pt>
                <c:pt idx="4">
                  <c:v>вокал, студия эстрадного пения</c:v>
                </c:pt>
                <c:pt idx="5">
                  <c:v>хореография, народный танец</c:v>
                </c:pt>
                <c:pt idx="6">
                  <c:v>хореография, классический танца</c:v>
                </c:pt>
                <c:pt idx="7">
                  <c:v>хореография, современный танец</c:v>
                </c:pt>
                <c:pt idx="8">
                  <c:v>хореография, бальный и эстрадно-спортивный танец</c:v>
                </c:pt>
                <c:pt idx="9">
                  <c:v>инструментальный, оркестр народных инструментов</c:v>
                </c:pt>
                <c:pt idx="10">
                  <c:v>инструментальный, оркестр духовых инструментов</c:v>
                </c:pt>
                <c:pt idx="11">
                  <c:v>инструментальный, оркестры джазовые и эстрадные</c:v>
                </c:pt>
                <c:pt idx="12">
                  <c:v>инструментальный, оркестр симфонический</c:v>
                </c:pt>
                <c:pt idx="13">
                  <c:v>инструментальный, ансамбль народных инструментов</c:v>
                </c:pt>
                <c:pt idx="14">
                  <c:v>инструментальный, ансамбль духовых инструментов</c:v>
                </c:pt>
                <c:pt idx="15">
                  <c:v>инструментальный, ансамбли джазовые и эстрадные</c:v>
                </c:pt>
                <c:pt idx="16">
                  <c:v>инструментальный, ансамбли камерные</c:v>
                </c:pt>
                <c:pt idx="17">
                  <c:v>театр, драматический</c:v>
                </c:pt>
                <c:pt idx="18">
                  <c:v>театр, театр кукол</c:v>
                </c:pt>
                <c:pt idx="19">
                  <c:v>театр, музыкальный</c:v>
                </c:pt>
                <c:pt idx="20">
                  <c:v>театр, театр мод</c:v>
                </c:pt>
                <c:pt idx="21">
                  <c:v>театр, театр эстрады</c:v>
                </c:pt>
                <c:pt idx="22">
                  <c:v>фольклорные</c:v>
                </c:pt>
                <c:pt idx="23">
                  <c:v>изобразительное искусство</c:v>
                </c:pt>
                <c:pt idx="24">
                  <c:v>декоративно-прикладное искусство</c:v>
                </c:pt>
                <c:pt idx="25">
                  <c:v>кино-фото-видео-любителей</c:v>
                </c:pt>
                <c:pt idx="26">
                  <c:v>цирковое искусство</c:v>
                </c:pt>
                <c:pt idx="27">
                  <c:v>прочие</c:v>
                </c:pt>
              </c:strCache>
            </c:strRef>
          </c:cat>
          <c:val>
            <c:numRef>
              <c:f>'РАБОЧАЯ Не вскрывать'!$F$187:$F$214</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c:v>
                </c:pt>
                <c:pt idx="18">
                  <c:v>0</c:v>
                </c:pt>
                <c:pt idx="19">
                  <c:v>0</c:v>
                </c:pt>
                <c:pt idx="20">
                  <c:v>0</c:v>
                </c:pt>
                <c:pt idx="21">
                  <c:v>0</c:v>
                </c:pt>
                <c:pt idx="22">
                  <c:v>0</c:v>
                </c:pt>
                <c:pt idx="23">
                  <c:v>0</c:v>
                </c:pt>
                <c:pt idx="24">
                  <c:v>0</c:v>
                </c:pt>
                <c:pt idx="25">
                  <c:v>0</c:v>
                </c:pt>
                <c:pt idx="26">
                  <c:v>0</c:v>
                </c:pt>
                <c:pt idx="27">
                  <c:v>0</c:v>
                </c:pt>
              </c:numCache>
            </c:numRef>
          </c:val>
          <c:extLst xmlns:c16r2="http://schemas.microsoft.com/office/drawing/2015/06/chart">
            <c:ext xmlns:c16="http://schemas.microsoft.com/office/drawing/2014/chart" uri="{C3380CC4-5D6E-409C-BE32-E72D297353CC}">
              <c16:uniqueId val="{00000004-32BB-4C01-8BD2-816CE20EF993}"/>
            </c:ext>
          </c:extLst>
        </c:ser>
        <c:ser>
          <c:idx val="5"/>
          <c:order val="5"/>
          <c:tx>
            <c:strRef>
              <c:f>'РАБОЧАЯ Не вскрывать'!$G$186</c:f>
              <c:strCache>
                <c:ptCount val="1"/>
                <c:pt idx="0">
                  <c:v>инклюзивный</c:v>
                </c:pt>
              </c:strCache>
            </c:strRef>
          </c:tx>
          <c:spPr>
            <a:solidFill>
              <a:schemeClr val="accent6"/>
            </a:solidFill>
            <a:ln>
              <a:noFill/>
            </a:ln>
            <a:effectLst/>
          </c:spPr>
          <c:invertIfNegative val="0"/>
          <c:cat>
            <c:strRef>
              <c:f>'РАБОЧАЯ Не вскрывать'!$A$187:$A$214</c:f>
              <c:strCache>
                <c:ptCount val="28"/>
                <c:pt idx="0">
                  <c:v>вокал, хор академический</c:v>
                </c:pt>
                <c:pt idx="1">
                  <c:v>вокал, хор народный</c:v>
                </c:pt>
                <c:pt idx="2">
                  <c:v>вокал, ансамбль академический</c:v>
                </c:pt>
                <c:pt idx="3">
                  <c:v>вокал, ансамбль народный</c:v>
                </c:pt>
                <c:pt idx="4">
                  <c:v>вокал, студия эстрадного пения</c:v>
                </c:pt>
                <c:pt idx="5">
                  <c:v>хореография, народный танец</c:v>
                </c:pt>
                <c:pt idx="6">
                  <c:v>хореография, классический танца</c:v>
                </c:pt>
                <c:pt idx="7">
                  <c:v>хореография, современный танец</c:v>
                </c:pt>
                <c:pt idx="8">
                  <c:v>хореография, бальный и эстрадно-спортивный танец</c:v>
                </c:pt>
                <c:pt idx="9">
                  <c:v>инструментальный, оркестр народных инструментов</c:v>
                </c:pt>
                <c:pt idx="10">
                  <c:v>инструментальный, оркестр духовых инструментов</c:v>
                </c:pt>
                <c:pt idx="11">
                  <c:v>инструментальный, оркестры джазовые и эстрадные</c:v>
                </c:pt>
                <c:pt idx="12">
                  <c:v>инструментальный, оркестр симфонический</c:v>
                </c:pt>
                <c:pt idx="13">
                  <c:v>инструментальный, ансамбль народных инструментов</c:v>
                </c:pt>
                <c:pt idx="14">
                  <c:v>инструментальный, ансамбль духовых инструментов</c:v>
                </c:pt>
                <c:pt idx="15">
                  <c:v>инструментальный, ансамбли джазовые и эстрадные</c:v>
                </c:pt>
                <c:pt idx="16">
                  <c:v>инструментальный, ансамбли камерные</c:v>
                </c:pt>
                <c:pt idx="17">
                  <c:v>театр, драматический</c:v>
                </c:pt>
                <c:pt idx="18">
                  <c:v>театр, театр кукол</c:v>
                </c:pt>
                <c:pt idx="19">
                  <c:v>театр, музыкальный</c:v>
                </c:pt>
                <c:pt idx="20">
                  <c:v>театр, театр мод</c:v>
                </c:pt>
                <c:pt idx="21">
                  <c:v>театр, театр эстрады</c:v>
                </c:pt>
                <c:pt idx="22">
                  <c:v>фольклорные</c:v>
                </c:pt>
                <c:pt idx="23">
                  <c:v>изобразительное искусство</c:v>
                </c:pt>
                <c:pt idx="24">
                  <c:v>декоративно-прикладное искусство</c:v>
                </c:pt>
                <c:pt idx="25">
                  <c:v>кино-фото-видео-любителей</c:v>
                </c:pt>
                <c:pt idx="26">
                  <c:v>цирковое искусство</c:v>
                </c:pt>
                <c:pt idx="27">
                  <c:v>прочие</c:v>
                </c:pt>
              </c:strCache>
            </c:strRef>
          </c:cat>
          <c:val>
            <c:numRef>
              <c:f>'РАБОЧАЯ Не вскрывать'!$G$187:$G$214</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xmlns:c16r2="http://schemas.microsoft.com/office/drawing/2015/06/chart">
            <c:ext xmlns:c16="http://schemas.microsoft.com/office/drawing/2014/chart" uri="{C3380CC4-5D6E-409C-BE32-E72D297353CC}">
              <c16:uniqueId val="{00000005-32BB-4C01-8BD2-816CE20EF993}"/>
            </c:ext>
          </c:extLst>
        </c:ser>
        <c:dLbls>
          <c:showLegendKey val="0"/>
          <c:showVal val="0"/>
          <c:showCatName val="0"/>
          <c:showSerName val="0"/>
          <c:showPercent val="0"/>
          <c:showBubbleSize val="0"/>
        </c:dLbls>
        <c:gapWidth val="182"/>
        <c:axId val="209400304"/>
        <c:axId val="209400696"/>
        <c:extLst xmlns:c16r2="http://schemas.microsoft.com/office/drawing/2015/06/chart">
          <c:ext xmlns:c15="http://schemas.microsoft.com/office/drawing/2012/chart" uri="{02D57815-91ED-43cb-92C2-25804820EDAC}">
            <c15:filteredBarSeries>
              <c15:ser>
                <c:idx val="6"/>
                <c:order val="6"/>
                <c:tx>
                  <c:strRef>
                    <c:extLst xmlns:c16r2="http://schemas.microsoft.com/office/drawing/2015/06/chart">
                      <c:ext uri="{02D57815-91ED-43cb-92C2-25804820EDAC}">
                        <c15:formulaRef>
                          <c15:sqref>'РАБОЧАЯ Не вскрывать'!$H$186</c15:sqref>
                        </c15:formulaRef>
                      </c:ext>
                    </c:extLst>
                    <c:strCache>
                      <c:ptCount val="1"/>
                      <c:pt idx="0">
                        <c:v>ИТОГО</c:v>
                      </c:pt>
                    </c:strCache>
                  </c:strRef>
                </c:tx>
                <c:spPr>
                  <a:solidFill>
                    <a:schemeClr val="accent1">
                      <a:lumMod val="60000"/>
                    </a:schemeClr>
                  </a:solidFill>
                  <a:ln>
                    <a:noFill/>
                  </a:ln>
                  <a:effectLst/>
                </c:spPr>
                <c:invertIfNegative val="0"/>
                <c:cat>
                  <c:strRef>
                    <c:extLst xmlns:c16r2="http://schemas.microsoft.com/office/drawing/2015/06/chart">
                      <c:ext uri="{02D57815-91ED-43cb-92C2-25804820EDAC}">
                        <c15:formulaRef>
                          <c15:sqref>'РАБОЧАЯ Не вскрывать'!$A$187:$A$214</c15:sqref>
                        </c15:formulaRef>
                      </c:ext>
                    </c:extLst>
                    <c:strCache>
                      <c:ptCount val="28"/>
                      <c:pt idx="0">
                        <c:v>вокал, хор академический</c:v>
                      </c:pt>
                      <c:pt idx="1">
                        <c:v>вокал, хор народный</c:v>
                      </c:pt>
                      <c:pt idx="2">
                        <c:v>вокал, ансамбль академический</c:v>
                      </c:pt>
                      <c:pt idx="3">
                        <c:v>вокал, ансамбль народный</c:v>
                      </c:pt>
                      <c:pt idx="4">
                        <c:v>вокал, студия эстрадного пения</c:v>
                      </c:pt>
                      <c:pt idx="5">
                        <c:v>хореография, народный танец</c:v>
                      </c:pt>
                      <c:pt idx="6">
                        <c:v>хореография, классический танца</c:v>
                      </c:pt>
                      <c:pt idx="7">
                        <c:v>хореография, современный танец</c:v>
                      </c:pt>
                      <c:pt idx="8">
                        <c:v>хореография, бальный и эстрадно-спортивный танец</c:v>
                      </c:pt>
                      <c:pt idx="9">
                        <c:v>инструментальный, оркестр народных инструментов</c:v>
                      </c:pt>
                      <c:pt idx="10">
                        <c:v>инструментальный, оркестр духовых инструментов</c:v>
                      </c:pt>
                      <c:pt idx="11">
                        <c:v>инструментальный, оркестры джазовые и эстрадные</c:v>
                      </c:pt>
                      <c:pt idx="12">
                        <c:v>инструментальный, оркестр симфонический</c:v>
                      </c:pt>
                      <c:pt idx="13">
                        <c:v>инструментальный, ансамбль народных инструментов</c:v>
                      </c:pt>
                      <c:pt idx="14">
                        <c:v>инструментальный, ансамбль духовых инструментов</c:v>
                      </c:pt>
                      <c:pt idx="15">
                        <c:v>инструментальный, ансамбли джазовые и эстрадные</c:v>
                      </c:pt>
                      <c:pt idx="16">
                        <c:v>инструментальный, ансамбли камерные</c:v>
                      </c:pt>
                      <c:pt idx="17">
                        <c:v>театр, драматический</c:v>
                      </c:pt>
                      <c:pt idx="18">
                        <c:v>театр, театр кукол</c:v>
                      </c:pt>
                      <c:pt idx="19">
                        <c:v>театр, музыкальный</c:v>
                      </c:pt>
                      <c:pt idx="20">
                        <c:v>театр, театр мод</c:v>
                      </c:pt>
                      <c:pt idx="21">
                        <c:v>театр, театр эстрады</c:v>
                      </c:pt>
                      <c:pt idx="22">
                        <c:v>фольклорные</c:v>
                      </c:pt>
                      <c:pt idx="23">
                        <c:v>изобразительное искусство</c:v>
                      </c:pt>
                      <c:pt idx="24">
                        <c:v>декоративно-прикладное искусство</c:v>
                      </c:pt>
                      <c:pt idx="25">
                        <c:v>кино-фото-видео-любителей</c:v>
                      </c:pt>
                      <c:pt idx="26">
                        <c:v>цирковое искусство</c:v>
                      </c:pt>
                      <c:pt idx="27">
                        <c:v>прочие</c:v>
                      </c:pt>
                    </c:strCache>
                  </c:strRef>
                </c:cat>
                <c:val>
                  <c:numRef>
                    <c:extLst xmlns:c16r2="http://schemas.microsoft.com/office/drawing/2015/06/chart">
                      <c:ext uri="{02D57815-91ED-43cb-92C2-25804820EDAC}">
                        <c15:formulaRef>
                          <c15:sqref>'РАБОЧАЯ Не вскрывать'!$H$187:$H$214</c15:sqref>
                        </c15:formulaRef>
                      </c:ext>
                    </c:extLst>
                    <c:numCache>
                      <c:formatCode>0</c:formatCode>
                      <c:ptCount val="28"/>
                      <c:pt idx="0">
                        <c:v>0</c:v>
                      </c:pt>
                      <c:pt idx="1">
                        <c:v>2</c:v>
                      </c:pt>
                      <c:pt idx="2">
                        <c:v>0</c:v>
                      </c:pt>
                      <c:pt idx="3">
                        <c:v>2</c:v>
                      </c:pt>
                      <c:pt idx="4">
                        <c:v>7</c:v>
                      </c:pt>
                      <c:pt idx="5">
                        <c:v>7</c:v>
                      </c:pt>
                      <c:pt idx="6">
                        <c:v>0</c:v>
                      </c:pt>
                      <c:pt idx="7">
                        <c:v>14</c:v>
                      </c:pt>
                      <c:pt idx="8">
                        <c:v>0</c:v>
                      </c:pt>
                      <c:pt idx="9">
                        <c:v>0</c:v>
                      </c:pt>
                      <c:pt idx="10">
                        <c:v>0</c:v>
                      </c:pt>
                      <c:pt idx="11">
                        <c:v>0</c:v>
                      </c:pt>
                      <c:pt idx="12">
                        <c:v>0</c:v>
                      </c:pt>
                      <c:pt idx="13">
                        <c:v>0</c:v>
                      </c:pt>
                      <c:pt idx="14">
                        <c:v>0</c:v>
                      </c:pt>
                      <c:pt idx="15">
                        <c:v>1</c:v>
                      </c:pt>
                      <c:pt idx="16">
                        <c:v>0</c:v>
                      </c:pt>
                      <c:pt idx="17">
                        <c:v>1</c:v>
                      </c:pt>
                      <c:pt idx="18">
                        <c:v>0</c:v>
                      </c:pt>
                      <c:pt idx="19">
                        <c:v>0</c:v>
                      </c:pt>
                      <c:pt idx="20">
                        <c:v>0</c:v>
                      </c:pt>
                      <c:pt idx="21">
                        <c:v>4</c:v>
                      </c:pt>
                      <c:pt idx="22">
                        <c:v>2</c:v>
                      </c:pt>
                      <c:pt idx="23">
                        <c:v>5</c:v>
                      </c:pt>
                      <c:pt idx="24">
                        <c:v>6</c:v>
                      </c:pt>
                      <c:pt idx="25">
                        <c:v>0</c:v>
                      </c:pt>
                      <c:pt idx="26">
                        <c:v>1</c:v>
                      </c:pt>
                      <c:pt idx="27">
                        <c:v>0</c:v>
                      </c:pt>
                    </c:numCache>
                  </c:numRef>
                </c:val>
                <c:extLst xmlns:c16r2="http://schemas.microsoft.com/office/drawing/2015/06/chart">
                  <c:ext xmlns:c16="http://schemas.microsoft.com/office/drawing/2014/chart" uri="{C3380CC4-5D6E-409C-BE32-E72D297353CC}">
                    <c16:uniqueId val="{00000006-32BB-4C01-8BD2-816CE20EF993}"/>
                  </c:ext>
                </c:extLst>
              </c15:ser>
            </c15:filteredBarSeries>
          </c:ext>
        </c:extLst>
      </c:barChart>
      <c:catAx>
        <c:axId val="2094003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9400696"/>
        <c:crosses val="autoZero"/>
        <c:auto val="1"/>
        <c:lblAlgn val="ctr"/>
        <c:lblOffset val="100"/>
        <c:noMultiLvlLbl val="0"/>
      </c:catAx>
      <c:valAx>
        <c:axId val="20940069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94003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ru-RU"/>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ru-RU"/>
              <a:t>Формирования/кружки самодеятельного народного творчества </a:t>
            </a:r>
          </a:p>
          <a:p>
            <a:pPr>
              <a:defRPr/>
            </a:pPr>
            <a:r>
              <a:rPr lang="ru-RU"/>
              <a:t>(в разрезе "кол-во участников") в отчетный период</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ru-RU"/>
        </a:p>
      </c:txPr>
    </c:title>
    <c:autoTitleDeleted val="0"/>
    <c:plotArea>
      <c:layout/>
      <c:barChart>
        <c:barDir val="bar"/>
        <c:grouping val="clustered"/>
        <c:varyColors val="0"/>
        <c:ser>
          <c:idx val="0"/>
          <c:order val="0"/>
          <c:tx>
            <c:strRef>
              <c:f>'РАБОЧАЯ Не вскрывать'!$B$218</c:f>
              <c:strCache>
                <c:ptCount val="1"/>
                <c:pt idx="0">
                  <c:v>до 14 лет</c:v>
                </c:pt>
              </c:strCache>
            </c:strRef>
          </c:tx>
          <c:spPr>
            <a:solidFill>
              <a:schemeClr val="accent1"/>
            </a:solidFill>
            <a:ln>
              <a:noFill/>
            </a:ln>
            <a:effectLst/>
          </c:spPr>
          <c:invertIfNegative val="0"/>
          <c:cat>
            <c:strRef>
              <c:extLst>
                <c:ext xmlns:c15="http://schemas.microsoft.com/office/drawing/2012/chart" uri="{02D57815-91ED-43cb-92C2-25804820EDAC}">
                  <c15:fullRef>
                    <c15:sqref>'РАБОЧАЯ Не вскрывать'!$A$219:$A$248</c15:sqref>
                  </c15:fullRef>
                </c:ext>
              </c:extLst>
              <c:f>'РАБОЧАЯ Не вскрывать'!$A$219:$A$246</c:f>
              <c:strCache>
                <c:ptCount val="28"/>
                <c:pt idx="0">
                  <c:v>вокал, хор академический</c:v>
                </c:pt>
                <c:pt idx="1">
                  <c:v>вокал, хор народный</c:v>
                </c:pt>
                <c:pt idx="2">
                  <c:v>вокал, ансамбль академический</c:v>
                </c:pt>
                <c:pt idx="3">
                  <c:v>вокал, ансамбль народный</c:v>
                </c:pt>
                <c:pt idx="4">
                  <c:v>вокал, студия эстрадного пения</c:v>
                </c:pt>
                <c:pt idx="5">
                  <c:v>хореография, народный танец</c:v>
                </c:pt>
                <c:pt idx="6">
                  <c:v>хореография, классический танца</c:v>
                </c:pt>
                <c:pt idx="7">
                  <c:v>хореография, современный танец</c:v>
                </c:pt>
                <c:pt idx="8">
                  <c:v>хореография, бальный и эстрадно-спортивный танец</c:v>
                </c:pt>
                <c:pt idx="9">
                  <c:v>инструментальный, оркестр народных инструментов</c:v>
                </c:pt>
                <c:pt idx="10">
                  <c:v>инструментальный, оркестр духовых инструментов</c:v>
                </c:pt>
                <c:pt idx="11">
                  <c:v>инструментальный, оркестры джазовые и эстрадные</c:v>
                </c:pt>
                <c:pt idx="12">
                  <c:v>инструментальный, оркестр симфонический</c:v>
                </c:pt>
                <c:pt idx="13">
                  <c:v>инструментальный, ансамбль народных инструментов</c:v>
                </c:pt>
                <c:pt idx="14">
                  <c:v>инструментальный, ансамбль духовых инструментов</c:v>
                </c:pt>
                <c:pt idx="15">
                  <c:v>инструментальный, ансамбли джазовые и эстрадные</c:v>
                </c:pt>
                <c:pt idx="16">
                  <c:v>инструментальный, ансамбли камерные</c:v>
                </c:pt>
                <c:pt idx="17">
                  <c:v>театр, драматический</c:v>
                </c:pt>
                <c:pt idx="18">
                  <c:v>театр, театр кукол</c:v>
                </c:pt>
                <c:pt idx="19">
                  <c:v>театр, музыкальный</c:v>
                </c:pt>
                <c:pt idx="20">
                  <c:v>театр, театр мод</c:v>
                </c:pt>
                <c:pt idx="21">
                  <c:v>театр, театр эстрады</c:v>
                </c:pt>
                <c:pt idx="22">
                  <c:v>фольклорные</c:v>
                </c:pt>
                <c:pt idx="23">
                  <c:v>изобразительное искусство</c:v>
                </c:pt>
                <c:pt idx="24">
                  <c:v>декоративно-прикладное искусство</c:v>
                </c:pt>
                <c:pt idx="25">
                  <c:v>кино-фото-видео-любителей</c:v>
                </c:pt>
                <c:pt idx="26">
                  <c:v>цирковое искусство</c:v>
                </c:pt>
                <c:pt idx="27">
                  <c:v>прочие</c:v>
                </c:pt>
              </c:strCache>
            </c:strRef>
          </c:cat>
          <c:val>
            <c:numRef>
              <c:extLst>
                <c:ext xmlns:c15="http://schemas.microsoft.com/office/drawing/2012/chart" uri="{02D57815-91ED-43cb-92C2-25804820EDAC}">
                  <c15:fullRef>
                    <c15:sqref>'РАБОЧАЯ Не вскрывать'!$B$219:$B$248</c15:sqref>
                  </c15:fullRef>
                </c:ext>
              </c:extLst>
              <c:f>'РАБОЧАЯ Не вскрывать'!$B$219:$B$246</c:f>
              <c:numCache>
                <c:formatCode>0</c:formatCode>
                <c:ptCount val="28"/>
                <c:pt idx="0">
                  <c:v>0</c:v>
                </c:pt>
                <c:pt idx="1">
                  <c:v>0</c:v>
                </c:pt>
                <c:pt idx="2">
                  <c:v>0</c:v>
                </c:pt>
                <c:pt idx="3">
                  <c:v>0</c:v>
                </c:pt>
                <c:pt idx="4">
                  <c:v>54</c:v>
                </c:pt>
                <c:pt idx="5">
                  <c:v>84</c:v>
                </c:pt>
                <c:pt idx="6">
                  <c:v>0</c:v>
                </c:pt>
                <c:pt idx="7">
                  <c:v>206</c:v>
                </c:pt>
                <c:pt idx="8">
                  <c:v>0</c:v>
                </c:pt>
                <c:pt idx="9">
                  <c:v>0</c:v>
                </c:pt>
                <c:pt idx="10">
                  <c:v>0</c:v>
                </c:pt>
                <c:pt idx="11">
                  <c:v>0</c:v>
                </c:pt>
                <c:pt idx="12">
                  <c:v>0</c:v>
                </c:pt>
                <c:pt idx="13">
                  <c:v>0</c:v>
                </c:pt>
                <c:pt idx="14">
                  <c:v>0</c:v>
                </c:pt>
                <c:pt idx="15">
                  <c:v>0</c:v>
                </c:pt>
                <c:pt idx="16">
                  <c:v>0</c:v>
                </c:pt>
                <c:pt idx="17">
                  <c:v>0</c:v>
                </c:pt>
                <c:pt idx="18">
                  <c:v>0</c:v>
                </c:pt>
                <c:pt idx="19">
                  <c:v>0</c:v>
                </c:pt>
                <c:pt idx="20">
                  <c:v>0</c:v>
                </c:pt>
                <c:pt idx="21">
                  <c:v>44</c:v>
                </c:pt>
                <c:pt idx="22">
                  <c:v>8</c:v>
                </c:pt>
                <c:pt idx="23">
                  <c:v>43</c:v>
                </c:pt>
                <c:pt idx="24">
                  <c:v>49</c:v>
                </c:pt>
                <c:pt idx="25">
                  <c:v>0</c:v>
                </c:pt>
                <c:pt idx="26">
                  <c:v>23</c:v>
                </c:pt>
                <c:pt idx="27">
                  <c:v>0</c:v>
                </c:pt>
              </c:numCache>
            </c:numRef>
          </c:val>
          <c:extLst xmlns:c16r2="http://schemas.microsoft.com/office/drawing/2015/06/chart">
            <c:ext xmlns:c16="http://schemas.microsoft.com/office/drawing/2014/chart" uri="{C3380CC4-5D6E-409C-BE32-E72D297353CC}">
              <c16:uniqueId val="{00000000-1C1C-4A7B-9FC3-D6ED98DC4669}"/>
            </c:ext>
          </c:extLst>
        </c:ser>
        <c:ser>
          <c:idx val="1"/>
          <c:order val="1"/>
          <c:tx>
            <c:strRef>
              <c:f>'РАБОЧАЯ Не вскрывать'!$C$218</c:f>
              <c:strCache>
                <c:ptCount val="1"/>
                <c:pt idx="0">
                  <c:v>14-35</c:v>
                </c:pt>
              </c:strCache>
            </c:strRef>
          </c:tx>
          <c:spPr>
            <a:solidFill>
              <a:schemeClr val="accent2"/>
            </a:solidFill>
            <a:ln>
              <a:noFill/>
            </a:ln>
            <a:effectLst/>
          </c:spPr>
          <c:invertIfNegative val="0"/>
          <c:cat>
            <c:strRef>
              <c:extLst>
                <c:ext xmlns:c15="http://schemas.microsoft.com/office/drawing/2012/chart" uri="{02D57815-91ED-43cb-92C2-25804820EDAC}">
                  <c15:fullRef>
                    <c15:sqref>'РАБОЧАЯ Не вскрывать'!$A$219:$A$248</c15:sqref>
                  </c15:fullRef>
                </c:ext>
              </c:extLst>
              <c:f>'РАБОЧАЯ Не вскрывать'!$A$219:$A$246</c:f>
              <c:strCache>
                <c:ptCount val="28"/>
                <c:pt idx="0">
                  <c:v>вокал, хор академический</c:v>
                </c:pt>
                <c:pt idx="1">
                  <c:v>вокал, хор народный</c:v>
                </c:pt>
                <c:pt idx="2">
                  <c:v>вокал, ансамбль академический</c:v>
                </c:pt>
                <c:pt idx="3">
                  <c:v>вокал, ансамбль народный</c:v>
                </c:pt>
                <c:pt idx="4">
                  <c:v>вокал, студия эстрадного пения</c:v>
                </c:pt>
                <c:pt idx="5">
                  <c:v>хореография, народный танец</c:v>
                </c:pt>
                <c:pt idx="6">
                  <c:v>хореография, классический танца</c:v>
                </c:pt>
                <c:pt idx="7">
                  <c:v>хореография, современный танец</c:v>
                </c:pt>
                <c:pt idx="8">
                  <c:v>хореография, бальный и эстрадно-спортивный танец</c:v>
                </c:pt>
                <c:pt idx="9">
                  <c:v>инструментальный, оркестр народных инструментов</c:v>
                </c:pt>
                <c:pt idx="10">
                  <c:v>инструментальный, оркестр духовых инструментов</c:v>
                </c:pt>
                <c:pt idx="11">
                  <c:v>инструментальный, оркестры джазовые и эстрадные</c:v>
                </c:pt>
                <c:pt idx="12">
                  <c:v>инструментальный, оркестр симфонический</c:v>
                </c:pt>
                <c:pt idx="13">
                  <c:v>инструментальный, ансамбль народных инструментов</c:v>
                </c:pt>
                <c:pt idx="14">
                  <c:v>инструментальный, ансамбль духовых инструментов</c:v>
                </c:pt>
                <c:pt idx="15">
                  <c:v>инструментальный, ансамбли джазовые и эстрадные</c:v>
                </c:pt>
                <c:pt idx="16">
                  <c:v>инструментальный, ансамбли камерные</c:v>
                </c:pt>
                <c:pt idx="17">
                  <c:v>театр, драматический</c:v>
                </c:pt>
                <c:pt idx="18">
                  <c:v>театр, театр кукол</c:v>
                </c:pt>
                <c:pt idx="19">
                  <c:v>театр, музыкальный</c:v>
                </c:pt>
                <c:pt idx="20">
                  <c:v>театр, театр мод</c:v>
                </c:pt>
                <c:pt idx="21">
                  <c:v>театр, театр эстрады</c:v>
                </c:pt>
                <c:pt idx="22">
                  <c:v>фольклорные</c:v>
                </c:pt>
                <c:pt idx="23">
                  <c:v>изобразительное искусство</c:v>
                </c:pt>
                <c:pt idx="24">
                  <c:v>декоративно-прикладное искусство</c:v>
                </c:pt>
                <c:pt idx="25">
                  <c:v>кино-фото-видео-любителей</c:v>
                </c:pt>
                <c:pt idx="26">
                  <c:v>цирковое искусство</c:v>
                </c:pt>
                <c:pt idx="27">
                  <c:v>прочие</c:v>
                </c:pt>
              </c:strCache>
            </c:strRef>
          </c:cat>
          <c:val>
            <c:numRef>
              <c:extLst>
                <c:ext xmlns:c15="http://schemas.microsoft.com/office/drawing/2012/chart" uri="{02D57815-91ED-43cb-92C2-25804820EDAC}">
                  <c15:fullRef>
                    <c15:sqref>'РАБОЧАЯ Не вскрывать'!$C$219:$C$248</c15:sqref>
                  </c15:fullRef>
                </c:ext>
              </c:extLst>
              <c:f>'РАБОЧАЯ Не вскрывать'!$C$219:$C$246</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c:v>
                </c:pt>
                <c:pt idx="16">
                  <c:v>0</c:v>
                </c:pt>
                <c:pt idx="17">
                  <c:v>0</c:v>
                </c:pt>
                <c:pt idx="18">
                  <c:v>0</c:v>
                </c:pt>
                <c:pt idx="19">
                  <c:v>0</c:v>
                </c:pt>
                <c:pt idx="20">
                  <c:v>0</c:v>
                </c:pt>
                <c:pt idx="21">
                  <c:v>0</c:v>
                </c:pt>
                <c:pt idx="22">
                  <c:v>0</c:v>
                </c:pt>
                <c:pt idx="23">
                  <c:v>0</c:v>
                </c:pt>
                <c:pt idx="24">
                  <c:v>0</c:v>
                </c:pt>
                <c:pt idx="25">
                  <c:v>0</c:v>
                </c:pt>
                <c:pt idx="26">
                  <c:v>0</c:v>
                </c:pt>
                <c:pt idx="27">
                  <c:v>0</c:v>
                </c:pt>
              </c:numCache>
            </c:numRef>
          </c:val>
          <c:extLst xmlns:c16r2="http://schemas.microsoft.com/office/drawing/2015/06/chart">
            <c:ext xmlns:c16="http://schemas.microsoft.com/office/drawing/2014/chart" uri="{C3380CC4-5D6E-409C-BE32-E72D297353CC}">
              <c16:uniqueId val="{00000001-1C1C-4A7B-9FC3-D6ED98DC4669}"/>
            </c:ext>
          </c:extLst>
        </c:ser>
        <c:ser>
          <c:idx val="2"/>
          <c:order val="2"/>
          <c:tx>
            <c:strRef>
              <c:f>'РАБОЧАЯ Не вскрывать'!$D$218</c:f>
              <c:strCache>
                <c:ptCount val="1"/>
                <c:pt idx="0">
                  <c:v>35-60</c:v>
                </c:pt>
              </c:strCache>
            </c:strRef>
          </c:tx>
          <c:spPr>
            <a:solidFill>
              <a:schemeClr val="accent3"/>
            </a:solidFill>
            <a:ln>
              <a:noFill/>
            </a:ln>
            <a:effectLst/>
          </c:spPr>
          <c:invertIfNegative val="0"/>
          <c:cat>
            <c:strRef>
              <c:extLst>
                <c:ext xmlns:c15="http://schemas.microsoft.com/office/drawing/2012/chart" uri="{02D57815-91ED-43cb-92C2-25804820EDAC}">
                  <c15:fullRef>
                    <c15:sqref>'РАБОЧАЯ Не вскрывать'!$A$219:$A$248</c15:sqref>
                  </c15:fullRef>
                </c:ext>
              </c:extLst>
              <c:f>'РАБОЧАЯ Не вскрывать'!$A$219:$A$246</c:f>
              <c:strCache>
                <c:ptCount val="28"/>
                <c:pt idx="0">
                  <c:v>вокал, хор академический</c:v>
                </c:pt>
                <c:pt idx="1">
                  <c:v>вокал, хор народный</c:v>
                </c:pt>
                <c:pt idx="2">
                  <c:v>вокал, ансамбль академический</c:v>
                </c:pt>
                <c:pt idx="3">
                  <c:v>вокал, ансамбль народный</c:v>
                </c:pt>
                <c:pt idx="4">
                  <c:v>вокал, студия эстрадного пения</c:v>
                </c:pt>
                <c:pt idx="5">
                  <c:v>хореография, народный танец</c:v>
                </c:pt>
                <c:pt idx="6">
                  <c:v>хореография, классический танца</c:v>
                </c:pt>
                <c:pt idx="7">
                  <c:v>хореография, современный танец</c:v>
                </c:pt>
                <c:pt idx="8">
                  <c:v>хореография, бальный и эстрадно-спортивный танец</c:v>
                </c:pt>
                <c:pt idx="9">
                  <c:v>инструментальный, оркестр народных инструментов</c:v>
                </c:pt>
                <c:pt idx="10">
                  <c:v>инструментальный, оркестр духовых инструментов</c:v>
                </c:pt>
                <c:pt idx="11">
                  <c:v>инструментальный, оркестры джазовые и эстрадные</c:v>
                </c:pt>
                <c:pt idx="12">
                  <c:v>инструментальный, оркестр симфонический</c:v>
                </c:pt>
                <c:pt idx="13">
                  <c:v>инструментальный, ансамбль народных инструментов</c:v>
                </c:pt>
                <c:pt idx="14">
                  <c:v>инструментальный, ансамбль духовых инструментов</c:v>
                </c:pt>
                <c:pt idx="15">
                  <c:v>инструментальный, ансамбли джазовые и эстрадные</c:v>
                </c:pt>
                <c:pt idx="16">
                  <c:v>инструментальный, ансамбли камерные</c:v>
                </c:pt>
                <c:pt idx="17">
                  <c:v>театр, драматический</c:v>
                </c:pt>
                <c:pt idx="18">
                  <c:v>театр, театр кукол</c:v>
                </c:pt>
                <c:pt idx="19">
                  <c:v>театр, музыкальный</c:v>
                </c:pt>
                <c:pt idx="20">
                  <c:v>театр, театр мод</c:v>
                </c:pt>
                <c:pt idx="21">
                  <c:v>театр, театр эстрады</c:v>
                </c:pt>
                <c:pt idx="22">
                  <c:v>фольклорные</c:v>
                </c:pt>
                <c:pt idx="23">
                  <c:v>изобразительное искусство</c:v>
                </c:pt>
                <c:pt idx="24">
                  <c:v>декоративно-прикладное искусство</c:v>
                </c:pt>
                <c:pt idx="25">
                  <c:v>кино-фото-видео-любителей</c:v>
                </c:pt>
                <c:pt idx="26">
                  <c:v>цирковое искусство</c:v>
                </c:pt>
                <c:pt idx="27">
                  <c:v>прочие</c:v>
                </c:pt>
              </c:strCache>
            </c:strRef>
          </c:cat>
          <c:val>
            <c:numRef>
              <c:extLst>
                <c:ext xmlns:c15="http://schemas.microsoft.com/office/drawing/2012/chart" uri="{02D57815-91ED-43cb-92C2-25804820EDAC}">
                  <c15:fullRef>
                    <c15:sqref>'РАБОЧАЯ Не вскрывать'!$D$219:$D$248</c15:sqref>
                  </c15:fullRef>
                </c:ext>
              </c:extLst>
              <c:f>'РАБОЧАЯ Не вскрывать'!$D$219:$D$246</c:f>
              <c:numCache>
                <c:formatCode>0</c:formatCode>
                <c:ptCount val="28"/>
                <c:pt idx="0">
                  <c:v>0</c:v>
                </c:pt>
                <c:pt idx="1">
                  <c:v>18</c:v>
                </c:pt>
                <c:pt idx="2">
                  <c:v>0</c:v>
                </c:pt>
                <c:pt idx="3">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6</c:v>
                </c:pt>
                <c:pt idx="25">
                  <c:v>0</c:v>
                </c:pt>
                <c:pt idx="26">
                  <c:v>0</c:v>
                </c:pt>
                <c:pt idx="27">
                  <c:v>0</c:v>
                </c:pt>
              </c:numCache>
            </c:numRef>
          </c:val>
          <c:extLst xmlns:c16r2="http://schemas.microsoft.com/office/drawing/2015/06/chart">
            <c:ext xmlns:c16="http://schemas.microsoft.com/office/drawing/2014/chart" uri="{C3380CC4-5D6E-409C-BE32-E72D297353CC}">
              <c16:uniqueId val="{00000002-1C1C-4A7B-9FC3-D6ED98DC4669}"/>
            </c:ext>
          </c:extLst>
        </c:ser>
        <c:ser>
          <c:idx val="3"/>
          <c:order val="3"/>
          <c:tx>
            <c:strRef>
              <c:f>'РАБОЧАЯ Не вскрывать'!$E$218</c:f>
              <c:strCache>
                <c:ptCount val="1"/>
                <c:pt idx="0">
                  <c:v>старше 60</c:v>
                </c:pt>
              </c:strCache>
            </c:strRef>
          </c:tx>
          <c:spPr>
            <a:solidFill>
              <a:schemeClr val="accent4"/>
            </a:solidFill>
            <a:ln>
              <a:noFill/>
            </a:ln>
            <a:effectLst/>
          </c:spPr>
          <c:invertIfNegative val="0"/>
          <c:cat>
            <c:strRef>
              <c:extLst>
                <c:ext xmlns:c15="http://schemas.microsoft.com/office/drawing/2012/chart" uri="{02D57815-91ED-43cb-92C2-25804820EDAC}">
                  <c15:fullRef>
                    <c15:sqref>'РАБОЧАЯ Не вскрывать'!$A$219:$A$248</c15:sqref>
                  </c15:fullRef>
                </c:ext>
              </c:extLst>
              <c:f>'РАБОЧАЯ Не вскрывать'!$A$219:$A$246</c:f>
              <c:strCache>
                <c:ptCount val="28"/>
                <c:pt idx="0">
                  <c:v>вокал, хор академический</c:v>
                </c:pt>
                <c:pt idx="1">
                  <c:v>вокал, хор народный</c:v>
                </c:pt>
                <c:pt idx="2">
                  <c:v>вокал, ансамбль академический</c:v>
                </c:pt>
                <c:pt idx="3">
                  <c:v>вокал, ансамбль народный</c:v>
                </c:pt>
                <c:pt idx="4">
                  <c:v>вокал, студия эстрадного пения</c:v>
                </c:pt>
                <c:pt idx="5">
                  <c:v>хореография, народный танец</c:v>
                </c:pt>
                <c:pt idx="6">
                  <c:v>хореография, классический танца</c:v>
                </c:pt>
                <c:pt idx="7">
                  <c:v>хореография, современный танец</c:v>
                </c:pt>
                <c:pt idx="8">
                  <c:v>хореография, бальный и эстрадно-спортивный танец</c:v>
                </c:pt>
                <c:pt idx="9">
                  <c:v>инструментальный, оркестр народных инструментов</c:v>
                </c:pt>
                <c:pt idx="10">
                  <c:v>инструментальный, оркестр духовых инструментов</c:v>
                </c:pt>
                <c:pt idx="11">
                  <c:v>инструментальный, оркестры джазовые и эстрадные</c:v>
                </c:pt>
                <c:pt idx="12">
                  <c:v>инструментальный, оркестр симфонический</c:v>
                </c:pt>
                <c:pt idx="13">
                  <c:v>инструментальный, ансамбль народных инструментов</c:v>
                </c:pt>
                <c:pt idx="14">
                  <c:v>инструментальный, ансамбль духовых инструментов</c:v>
                </c:pt>
                <c:pt idx="15">
                  <c:v>инструментальный, ансамбли джазовые и эстрадные</c:v>
                </c:pt>
                <c:pt idx="16">
                  <c:v>инструментальный, ансамбли камерные</c:v>
                </c:pt>
                <c:pt idx="17">
                  <c:v>театр, драматический</c:v>
                </c:pt>
                <c:pt idx="18">
                  <c:v>театр, театр кукол</c:v>
                </c:pt>
                <c:pt idx="19">
                  <c:v>театр, музыкальный</c:v>
                </c:pt>
                <c:pt idx="20">
                  <c:v>театр, театр мод</c:v>
                </c:pt>
                <c:pt idx="21">
                  <c:v>театр, театр эстрады</c:v>
                </c:pt>
                <c:pt idx="22">
                  <c:v>фольклорные</c:v>
                </c:pt>
                <c:pt idx="23">
                  <c:v>изобразительное искусство</c:v>
                </c:pt>
                <c:pt idx="24">
                  <c:v>декоративно-прикладное искусство</c:v>
                </c:pt>
                <c:pt idx="25">
                  <c:v>кино-фото-видео-любителей</c:v>
                </c:pt>
                <c:pt idx="26">
                  <c:v>цирковое искусство</c:v>
                </c:pt>
                <c:pt idx="27">
                  <c:v>прочие</c:v>
                </c:pt>
              </c:strCache>
            </c:strRef>
          </c:cat>
          <c:val>
            <c:numRef>
              <c:extLst>
                <c:ext xmlns:c15="http://schemas.microsoft.com/office/drawing/2012/chart" uri="{02D57815-91ED-43cb-92C2-25804820EDAC}">
                  <c15:fullRef>
                    <c15:sqref>'РАБОЧАЯ Не вскрывать'!$E$219:$E$248</c15:sqref>
                  </c15:fullRef>
                </c:ext>
              </c:extLst>
              <c:f>'РАБОЧАЯ Не вскрывать'!$E$219:$E$246</c:f>
              <c:numCache>
                <c:formatCode>0</c:formatCode>
                <c:ptCount val="28"/>
                <c:pt idx="0">
                  <c:v>0</c:v>
                </c:pt>
                <c:pt idx="1">
                  <c:v>22</c:v>
                </c:pt>
                <c:pt idx="2">
                  <c:v>0</c:v>
                </c:pt>
                <c:pt idx="3">
                  <c:v>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15</c:v>
                </c:pt>
                <c:pt idx="23">
                  <c:v>0</c:v>
                </c:pt>
                <c:pt idx="24">
                  <c:v>0</c:v>
                </c:pt>
                <c:pt idx="25">
                  <c:v>0</c:v>
                </c:pt>
                <c:pt idx="26">
                  <c:v>0</c:v>
                </c:pt>
                <c:pt idx="27">
                  <c:v>0</c:v>
                </c:pt>
              </c:numCache>
            </c:numRef>
          </c:val>
          <c:extLst xmlns:c16r2="http://schemas.microsoft.com/office/drawing/2015/06/chart">
            <c:ext xmlns:c16="http://schemas.microsoft.com/office/drawing/2014/chart" uri="{C3380CC4-5D6E-409C-BE32-E72D297353CC}">
              <c16:uniqueId val="{00000003-1C1C-4A7B-9FC3-D6ED98DC4669}"/>
            </c:ext>
          </c:extLst>
        </c:ser>
        <c:ser>
          <c:idx val="4"/>
          <c:order val="4"/>
          <c:tx>
            <c:strRef>
              <c:f>'РАБОЧАЯ Не вскрывать'!$F$218</c:f>
              <c:strCache>
                <c:ptCount val="1"/>
                <c:pt idx="0">
                  <c:v>смешанный</c:v>
                </c:pt>
              </c:strCache>
            </c:strRef>
          </c:tx>
          <c:spPr>
            <a:solidFill>
              <a:schemeClr val="accent5"/>
            </a:solidFill>
            <a:ln>
              <a:noFill/>
            </a:ln>
            <a:effectLst/>
          </c:spPr>
          <c:invertIfNegative val="0"/>
          <c:cat>
            <c:strRef>
              <c:extLst>
                <c:ext xmlns:c15="http://schemas.microsoft.com/office/drawing/2012/chart" uri="{02D57815-91ED-43cb-92C2-25804820EDAC}">
                  <c15:fullRef>
                    <c15:sqref>'РАБОЧАЯ Не вскрывать'!$A$219:$A$248</c15:sqref>
                  </c15:fullRef>
                </c:ext>
              </c:extLst>
              <c:f>'РАБОЧАЯ Не вскрывать'!$A$219:$A$246</c:f>
              <c:strCache>
                <c:ptCount val="28"/>
                <c:pt idx="0">
                  <c:v>вокал, хор академический</c:v>
                </c:pt>
                <c:pt idx="1">
                  <c:v>вокал, хор народный</c:v>
                </c:pt>
                <c:pt idx="2">
                  <c:v>вокал, ансамбль академический</c:v>
                </c:pt>
                <c:pt idx="3">
                  <c:v>вокал, ансамбль народный</c:v>
                </c:pt>
                <c:pt idx="4">
                  <c:v>вокал, студия эстрадного пения</c:v>
                </c:pt>
                <c:pt idx="5">
                  <c:v>хореография, народный танец</c:v>
                </c:pt>
                <c:pt idx="6">
                  <c:v>хореография, классический танца</c:v>
                </c:pt>
                <c:pt idx="7">
                  <c:v>хореография, современный танец</c:v>
                </c:pt>
                <c:pt idx="8">
                  <c:v>хореография, бальный и эстрадно-спортивный танец</c:v>
                </c:pt>
                <c:pt idx="9">
                  <c:v>инструментальный, оркестр народных инструментов</c:v>
                </c:pt>
                <c:pt idx="10">
                  <c:v>инструментальный, оркестр духовых инструментов</c:v>
                </c:pt>
                <c:pt idx="11">
                  <c:v>инструментальный, оркестры джазовые и эстрадные</c:v>
                </c:pt>
                <c:pt idx="12">
                  <c:v>инструментальный, оркестр симфонический</c:v>
                </c:pt>
                <c:pt idx="13">
                  <c:v>инструментальный, ансамбль народных инструментов</c:v>
                </c:pt>
                <c:pt idx="14">
                  <c:v>инструментальный, ансамбль духовых инструментов</c:v>
                </c:pt>
                <c:pt idx="15">
                  <c:v>инструментальный, ансамбли джазовые и эстрадные</c:v>
                </c:pt>
                <c:pt idx="16">
                  <c:v>инструментальный, ансамбли камерные</c:v>
                </c:pt>
                <c:pt idx="17">
                  <c:v>театр, драматический</c:v>
                </c:pt>
                <c:pt idx="18">
                  <c:v>театр, театр кукол</c:v>
                </c:pt>
                <c:pt idx="19">
                  <c:v>театр, музыкальный</c:v>
                </c:pt>
                <c:pt idx="20">
                  <c:v>театр, театр мод</c:v>
                </c:pt>
                <c:pt idx="21">
                  <c:v>театр, театр эстрады</c:v>
                </c:pt>
                <c:pt idx="22">
                  <c:v>фольклорные</c:v>
                </c:pt>
                <c:pt idx="23">
                  <c:v>изобразительное искусство</c:v>
                </c:pt>
                <c:pt idx="24">
                  <c:v>декоративно-прикладное искусство</c:v>
                </c:pt>
                <c:pt idx="25">
                  <c:v>кино-фото-видео-любителей</c:v>
                </c:pt>
                <c:pt idx="26">
                  <c:v>цирковое искусство</c:v>
                </c:pt>
                <c:pt idx="27">
                  <c:v>прочие</c:v>
                </c:pt>
              </c:strCache>
            </c:strRef>
          </c:cat>
          <c:val>
            <c:numRef>
              <c:extLst>
                <c:ext xmlns:c15="http://schemas.microsoft.com/office/drawing/2012/chart" uri="{02D57815-91ED-43cb-92C2-25804820EDAC}">
                  <c15:fullRef>
                    <c15:sqref>'РАБОЧАЯ Не вскрывать'!$F$219:$F$248</c15:sqref>
                  </c15:fullRef>
                </c:ext>
              </c:extLst>
              <c:f>'РАБОЧАЯ Не вскрывать'!$F$219:$F$246</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16</c:v>
                </c:pt>
                <c:pt idx="18">
                  <c:v>0</c:v>
                </c:pt>
                <c:pt idx="19">
                  <c:v>0</c:v>
                </c:pt>
                <c:pt idx="20">
                  <c:v>0</c:v>
                </c:pt>
                <c:pt idx="21">
                  <c:v>0</c:v>
                </c:pt>
                <c:pt idx="22">
                  <c:v>0</c:v>
                </c:pt>
                <c:pt idx="23">
                  <c:v>0</c:v>
                </c:pt>
                <c:pt idx="24">
                  <c:v>0</c:v>
                </c:pt>
                <c:pt idx="25">
                  <c:v>0</c:v>
                </c:pt>
                <c:pt idx="26">
                  <c:v>0</c:v>
                </c:pt>
                <c:pt idx="27">
                  <c:v>0</c:v>
                </c:pt>
              </c:numCache>
            </c:numRef>
          </c:val>
          <c:extLst xmlns:c16r2="http://schemas.microsoft.com/office/drawing/2015/06/chart">
            <c:ext xmlns:c16="http://schemas.microsoft.com/office/drawing/2014/chart" uri="{C3380CC4-5D6E-409C-BE32-E72D297353CC}">
              <c16:uniqueId val="{00000004-1C1C-4A7B-9FC3-D6ED98DC4669}"/>
            </c:ext>
          </c:extLst>
        </c:ser>
        <c:ser>
          <c:idx val="5"/>
          <c:order val="5"/>
          <c:tx>
            <c:strRef>
              <c:f>'РАБОЧАЯ Не вскрывать'!$G$218</c:f>
              <c:strCache>
                <c:ptCount val="1"/>
                <c:pt idx="0">
                  <c:v>инклюзивный</c:v>
                </c:pt>
              </c:strCache>
            </c:strRef>
          </c:tx>
          <c:spPr>
            <a:solidFill>
              <a:schemeClr val="accent6"/>
            </a:solidFill>
            <a:ln>
              <a:noFill/>
            </a:ln>
            <a:effectLst/>
          </c:spPr>
          <c:invertIfNegative val="0"/>
          <c:cat>
            <c:strRef>
              <c:extLst>
                <c:ext xmlns:c15="http://schemas.microsoft.com/office/drawing/2012/chart" uri="{02D57815-91ED-43cb-92C2-25804820EDAC}">
                  <c15:fullRef>
                    <c15:sqref>'РАБОЧАЯ Не вскрывать'!$A$219:$A$248</c15:sqref>
                  </c15:fullRef>
                </c:ext>
              </c:extLst>
              <c:f>'РАБОЧАЯ Не вскрывать'!$A$219:$A$246</c:f>
              <c:strCache>
                <c:ptCount val="28"/>
                <c:pt idx="0">
                  <c:v>вокал, хор академический</c:v>
                </c:pt>
                <c:pt idx="1">
                  <c:v>вокал, хор народный</c:v>
                </c:pt>
                <c:pt idx="2">
                  <c:v>вокал, ансамбль академический</c:v>
                </c:pt>
                <c:pt idx="3">
                  <c:v>вокал, ансамбль народный</c:v>
                </c:pt>
                <c:pt idx="4">
                  <c:v>вокал, студия эстрадного пения</c:v>
                </c:pt>
                <c:pt idx="5">
                  <c:v>хореография, народный танец</c:v>
                </c:pt>
                <c:pt idx="6">
                  <c:v>хореография, классический танца</c:v>
                </c:pt>
                <c:pt idx="7">
                  <c:v>хореография, современный танец</c:v>
                </c:pt>
                <c:pt idx="8">
                  <c:v>хореография, бальный и эстрадно-спортивный танец</c:v>
                </c:pt>
                <c:pt idx="9">
                  <c:v>инструментальный, оркестр народных инструментов</c:v>
                </c:pt>
                <c:pt idx="10">
                  <c:v>инструментальный, оркестр духовых инструментов</c:v>
                </c:pt>
                <c:pt idx="11">
                  <c:v>инструментальный, оркестры джазовые и эстрадные</c:v>
                </c:pt>
                <c:pt idx="12">
                  <c:v>инструментальный, оркестр симфонический</c:v>
                </c:pt>
                <c:pt idx="13">
                  <c:v>инструментальный, ансамбль народных инструментов</c:v>
                </c:pt>
                <c:pt idx="14">
                  <c:v>инструментальный, ансамбль духовых инструментов</c:v>
                </c:pt>
                <c:pt idx="15">
                  <c:v>инструментальный, ансамбли джазовые и эстрадные</c:v>
                </c:pt>
                <c:pt idx="16">
                  <c:v>инструментальный, ансамбли камерные</c:v>
                </c:pt>
                <c:pt idx="17">
                  <c:v>театр, драматический</c:v>
                </c:pt>
                <c:pt idx="18">
                  <c:v>театр, театр кукол</c:v>
                </c:pt>
                <c:pt idx="19">
                  <c:v>театр, музыкальный</c:v>
                </c:pt>
                <c:pt idx="20">
                  <c:v>театр, театр мод</c:v>
                </c:pt>
                <c:pt idx="21">
                  <c:v>театр, театр эстрады</c:v>
                </c:pt>
                <c:pt idx="22">
                  <c:v>фольклорные</c:v>
                </c:pt>
                <c:pt idx="23">
                  <c:v>изобразительное искусство</c:v>
                </c:pt>
                <c:pt idx="24">
                  <c:v>декоративно-прикладное искусство</c:v>
                </c:pt>
                <c:pt idx="25">
                  <c:v>кино-фото-видео-любителей</c:v>
                </c:pt>
                <c:pt idx="26">
                  <c:v>цирковое искусство</c:v>
                </c:pt>
                <c:pt idx="27">
                  <c:v>прочие</c:v>
                </c:pt>
              </c:strCache>
            </c:strRef>
          </c:cat>
          <c:val>
            <c:numRef>
              <c:extLst>
                <c:ext xmlns:c15="http://schemas.microsoft.com/office/drawing/2012/chart" uri="{02D57815-91ED-43cb-92C2-25804820EDAC}">
                  <c15:fullRef>
                    <c15:sqref>'РАБОЧАЯ Не вскрывать'!$G$219:$G$248</c15:sqref>
                  </c15:fullRef>
                </c:ext>
              </c:extLst>
              <c:f>'РАБОЧАЯ Не вскрывать'!$G$219:$G$246</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xmlns:c16r2="http://schemas.microsoft.com/office/drawing/2015/06/chart">
            <c:ext xmlns:c16="http://schemas.microsoft.com/office/drawing/2014/chart" uri="{C3380CC4-5D6E-409C-BE32-E72D297353CC}">
              <c16:uniqueId val="{00000005-1C1C-4A7B-9FC3-D6ED98DC4669}"/>
            </c:ext>
          </c:extLst>
        </c:ser>
        <c:dLbls>
          <c:showLegendKey val="0"/>
          <c:showVal val="0"/>
          <c:showCatName val="0"/>
          <c:showSerName val="0"/>
          <c:showPercent val="0"/>
          <c:showBubbleSize val="0"/>
        </c:dLbls>
        <c:gapWidth val="182"/>
        <c:axId val="209399128"/>
        <c:axId val="209399520"/>
        <c:extLst xmlns:c16r2="http://schemas.microsoft.com/office/drawing/2015/06/chart">
          <c:ext xmlns:c15="http://schemas.microsoft.com/office/drawing/2012/chart" uri="{02D57815-91ED-43cb-92C2-25804820EDAC}">
            <c15:filteredBarSeries>
              <c15:ser>
                <c:idx val="6"/>
                <c:order val="6"/>
                <c:tx>
                  <c:strRef>
                    <c:extLst xmlns:c16r2="http://schemas.microsoft.com/office/drawing/2015/06/chart">
                      <c:ext uri="{02D57815-91ED-43cb-92C2-25804820EDAC}">
                        <c15:formulaRef>
                          <c15:sqref>'РАБОЧАЯ Не вскрывать'!$H$218</c15:sqref>
                        </c15:formulaRef>
                      </c:ext>
                    </c:extLst>
                    <c:strCache>
                      <c:ptCount val="1"/>
                      <c:pt idx="0">
                        <c:v>ИТОГО</c:v>
                      </c:pt>
                    </c:strCache>
                  </c:strRef>
                </c:tx>
                <c:spPr>
                  <a:solidFill>
                    <a:schemeClr val="accent1">
                      <a:lumMod val="60000"/>
                    </a:schemeClr>
                  </a:solidFill>
                  <a:ln>
                    <a:noFill/>
                  </a:ln>
                  <a:effectLst/>
                </c:spPr>
                <c:invertIfNegative val="0"/>
                <c:cat>
                  <c:strRef>
                    <c:extLst>
                      <c:ext uri="{02D57815-91ED-43cb-92C2-25804820EDAC}">
                        <c15:fullRef>
                          <c15:sqref>'РАБОЧАЯ Не вскрывать'!$A$219:$A$248</c15:sqref>
                        </c15:fullRef>
                        <c15:formulaRef>
                          <c15:sqref>'РАБОЧАЯ Не вскрывать'!$A$219:$A$246</c15:sqref>
                        </c15:formulaRef>
                      </c:ext>
                    </c:extLst>
                    <c:strCache>
                      <c:ptCount val="28"/>
                      <c:pt idx="0">
                        <c:v>вокал, хор академический</c:v>
                      </c:pt>
                      <c:pt idx="1">
                        <c:v>вокал, хор народный</c:v>
                      </c:pt>
                      <c:pt idx="2">
                        <c:v>вокал, ансамбль академический</c:v>
                      </c:pt>
                      <c:pt idx="3">
                        <c:v>вокал, ансамбль народный</c:v>
                      </c:pt>
                      <c:pt idx="4">
                        <c:v>вокал, студия эстрадного пения</c:v>
                      </c:pt>
                      <c:pt idx="5">
                        <c:v>хореография, народный танец</c:v>
                      </c:pt>
                      <c:pt idx="6">
                        <c:v>хореография, классический танца</c:v>
                      </c:pt>
                      <c:pt idx="7">
                        <c:v>хореография, современный танец</c:v>
                      </c:pt>
                      <c:pt idx="8">
                        <c:v>хореография, бальный и эстрадно-спортивный танец</c:v>
                      </c:pt>
                      <c:pt idx="9">
                        <c:v>инструментальный, оркестр народных инструментов</c:v>
                      </c:pt>
                      <c:pt idx="10">
                        <c:v>инструментальный, оркестр духовых инструментов</c:v>
                      </c:pt>
                      <c:pt idx="11">
                        <c:v>инструментальный, оркестры джазовые и эстрадные</c:v>
                      </c:pt>
                      <c:pt idx="12">
                        <c:v>инструментальный, оркестр симфонический</c:v>
                      </c:pt>
                      <c:pt idx="13">
                        <c:v>инструментальный, ансамбль народных инструментов</c:v>
                      </c:pt>
                      <c:pt idx="14">
                        <c:v>инструментальный, ансамбль духовых инструментов</c:v>
                      </c:pt>
                      <c:pt idx="15">
                        <c:v>инструментальный, ансамбли джазовые и эстрадные</c:v>
                      </c:pt>
                      <c:pt idx="16">
                        <c:v>инструментальный, ансамбли камерные</c:v>
                      </c:pt>
                      <c:pt idx="17">
                        <c:v>театр, драматический</c:v>
                      </c:pt>
                      <c:pt idx="18">
                        <c:v>театр, театр кукол</c:v>
                      </c:pt>
                      <c:pt idx="19">
                        <c:v>театр, музыкальный</c:v>
                      </c:pt>
                      <c:pt idx="20">
                        <c:v>театр, театр мод</c:v>
                      </c:pt>
                      <c:pt idx="21">
                        <c:v>театр, театр эстрады</c:v>
                      </c:pt>
                      <c:pt idx="22">
                        <c:v>фольклорные</c:v>
                      </c:pt>
                      <c:pt idx="23">
                        <c:v>изобразительное искусство</c:v>
                      </c:pt>
                      <c:pt idx="24">
                        <c:v>декоративно-прикладное искусство</c:v>
                      </c:pt>
                      <c:pt idx="25">
                        <c:v>кино-фото-видео-любителей</c:v>
                      </c:pt>
                      <c:pt idx="26">
                        <c:v>цирковое искусство</c:v>
                      </c:pt>
                      <c:pt idx="27">
                        <c:v>прочие</c:v>
                      </c:pt>
                    </c:strCache>
                  </c:strRef>
                </c:cat>
                <c:val>
                  <c:numRef>
                    <c:extLst>
                      <c:ext uri="{02D57815-91ED-43cb-92C2-25804820EDAC}">
                        <c15:fullRef>
                          <c15:sqref>'РАБОЧАЯ Не вскрывать'!$H$219:$H$248</c15:sqref>
                        </c15:fullRef>
                        <c15:formulaRef>
                          <c15:sqref>'РАБОЧАЯ Не вскрывать'!$H$219:$H$246</c15:sqref>
                        </c15:formulaRef>
                      </c:ext>
                    </c:extLst>
                    <c:numCache>
                      <c:formatCode>0</c:formatCode>
                      <c:ptCount val="28"/>
                      <c:pt idx="0">
                        <c:v>0</c:v>
                      </c:pt>
                      <c:pt idx="1">
                        <c:v>40</c:v>
                      </c:pt>
                      <c:pt idx="2">
                        <c:v>0</c:v>
                      </c:pt>
                      <c:pt idx="3">
                        <c:v>7</c:v>
                      </c:pt>
                      <c:pt idx="4">
                        <c:v>54</c:v>
                      </c:pt>
                      <c:pt idx="5">
                        <c:v>84</c:v>
                      </c:pt>
                      <c:pt idx="6">
                        <c:v>0</c:v>
                      </c:pt>
                      <c:pt idx="7">
                        <c:v>206</c:v>
                      </c:pt>
                      <c:pt idx="8">
                        <c:v>0</c:v>
                      </c:pt>
                      <c:pt idx="9">
                        <c:v>0</c:v>
                      </c:pt>
                      <c:pt idx="10">
                        <c:v>0</c:v>
                      </c:pt>
                      <c:pt idx="11">
                        <c:v>0</c:v>
                      </c:pt>
                      <c:pt idx="12">
                        <c:v>0</c:v>
                      </c:pt>
                      <c:pt idx="13">
                        <c:v>0</c:v>
                      </c:pt>
                      <c:pt idx="14">
                        <c:v>0</c:v>
                      </c:pt>
                      <c:pt idx="15">
                        <c:v>5</c:v>
                      </c:pt>
                      <c:pt idx="16">
                        <c:v>0</c:v>
                      </c:pt>
                      <c:pt idx="17">
                        <c:v>16</c:v>
                      </c:pt>
                      <c:pt idx="18">
                        <c:v>0</c:v>
                      </c:pt>
                      <c:pt idx="19">
                        <c:v>0</c:v>
                      </c:pt>
                      <c:pt idx="20">
                        <c:v>0</c:v>
                      </c:pt>
                      <c:pt idx="21">
                        <c:v>44</c:v>
                      </c:pt>
                      <c:pt idx="22">
                        <c:v>23</c:v>
                      </c:pt>
                      <c:pt idx="23">
                        <c:v>43</c:v>
                      </c:pt>
                      <c:pt idx="24">
                        <c:v>55</c:v>
                      </c:pt>
                      <c:pt idx="25">
                        <c:v>0</c:v>
                      </c:pt>
                      <c:pt idx="26">
                        <c:v>23</c:v>
                      </c:pt>
                      <c:pt idx="27">
                        <c:v>0</c:v>
                      </c:pt>
                    </c:numCache>
                  </c:numRef>
                </c:val>
                <c:extLst xmlns:c16r2="http://schemas.microsoft.com/office/drawing/2015/06/chart">
                  <c:ext xmlns:c16="http://schemas.microsoft.com/office/drawing/2014/chart" uri="{C3380CC4-5D6E-409C-BE32-E72D297353CC}">
                    <c16:uniqueId val="{00000006-1C1C-4A7B-9FC3-D6ED98DC4669}"/>
                  </c:ext>
                </c:extLst>
              </c15:ser>
            </c15:filteredBarSeries>
          </c:ext>
        </c:extLst>
      </c:barChart>
      <c:catAx>
        <c:axId val="2093991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9399520"/>
        <c:crosses val="autoZero"/>
        <c:auto val="1"/>
        <c:lblAlgn val="ctr"/>
        <c:lblOffset val="100"/>
        <c:noMultiLvlLbl val="0"/>
      </c:catAx>
      <c:valAx>
        <c:axId val="20939952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93991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ru-RU"/>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ru-RU"/>
              <a:t>Количество участников формирований самодеятельного народного творчества </a:t>
            </a:r>
          </a:p>
          <a:p>
            <a:pPr>
              <a:defRPr/>
            </a:pPr>
            <a:r>
              <a:rPr lang="ru-RU"/>
              <a:t>по жанрам в отчетный период</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ru-RU"/>
        </a:p>
      </c:txPr>
    </c:title>
    <c:autoTitleDeleted val="0"/>
    <c:plotArea>
      <c:layout/>
      <c:barChart>
        <c:barDir val="bar"/>
        <c:grouping val="clustered"/>
        <c:varyColors val="0"/>
        <c:ser>
          <c:idx val="0"/>
          <c:order val="0"/>
          <c:tx>
            <c:strRef>
              <c:f>'РАБОЧАЯ Не вскрывать'!$A$219</c:f>
              <c:strCache>
                <c:ptCount val="1"/>
                <c:pt idx="0">
                  <c:v>вокал, хор академический</c:v>
                </c:pt>
              </c:strCache>
            </c:strRef>
          </c:tx>
          <c:spPr>
            <a:solidFill>
              <a:schemeClr val="accent1"/>
            </a:solidFill>
            <a:ln>
              <a:noFill/>
            </a:ln>
            <a:effectLst/>
          </c:spPr>
          <c:invertIfNegative val="0"/>
          <c:cat>
            <c:strRef>
              <c:extLst>
                <c:ext xmlns:c15="http://schemas.microsoft.com/office/drawing/2012/chart" uri="{02D57815-91ED-43cb-92C2-25804820EDAC}">
                  <c15:fullRef>
                    <c15:sqref>'РАБОЧАЯ Не вскрывать'!$B$218:$H$218</c15:sqref>
                  </c15:fullRef>
                </c:ext>
              </c:extLst>
              <c:f>'РАБОЧАЯ Не вскрывать'!$H$218</c:f>
              <c:strCache>
                <c:ptCount val="1"/>
                <c:pt idx="0">
                  <c:v>ИТОГО</c:v>
                </c:pt>
              </c:strCache>
            </c:strRef>
          </c:cat>
          <c:val>
            <c:numRef>
              <c:extLst>
                <c:ext xmlns:c15="http://schemas.microsoft.com/office/drawing/2012/chart" uri="{02D57815-91ED-43cb-92C2-25804820EDAC}">
                  <c15:fullRef>
                    <c15:sqref>'РАБОЧАЯ Не вскрывать'!$B$219:$H$219</c15:sqref>
                  </c15:fullRef>
                </c:ext>
              </c:extLst>
              <c:f>'РАБОЧАЯ Не вскрывать'!$H$219</c:f>
              <c:numCache>
                <c:formatCode>0</c:formatCode>
                <c:ptCount val="1"/>
                <c:pt idx="0">
                  <c:v>0</c:v>
                </c:pt>
              </c:numCache>
            </c:numRef>
          </c:val>
          <c:extLst xmlns:c16r2="http://schemas.microsoft.com/office/drawing/2015/06/chart">
            <c:ext xmlns:c16="http://schemas.microsoft.com/office/drawing/2014/chart" uri="{C3380CC4-5D6E-409C-BE32-E72D297353CC}">
              <c16:uniqueId val="{00000000-E84F-49D2-A022-0D393BD6E33E}"/>
            </c:ext>
          </c:extLst>
        </c:ser>
        <c:ser>
          <c:idx val="1"/>
          <c:order val="1"/>
          <c:tx>
            <c:strRef>
              <c:f>'РАБОЧАЯ Не вскрывать'!$A$220</c:f>
              <c:strCache>
                <c:ptCount val="1"/>
                <c:pt idx="0">
                  <c:v>вокал, хор народный</c:v>
                </c:pt>
              </c:strCache>
            </c:strRef>
          </c:tx>
          <c:spPr>
            <a:solidFill>
              <a:schemeClr val="accent2"/>
            </a:solidFill>
            <a:ln>
              <a:noFill/>
            </a:ln>
            <a:effectLst/>
          </c:spPr>
          <c:invertIfNegative val="0"/>
          <c:cat>
            <c:strRef>
              <c:extLst>
                <c:ext xmlns:c15="http://schemas.microsoft.com/office/drawing/2012/chart" uri="{02D57815-91ED-43cb-92C2-25804820EDAC}">
                  <c15:fullRef>
                    <c15:sqref>'РАБОЧАЯ Не вскрывать'!$B$218:$H$218</c15:sqref>
                  </c15:fullRef>
                </c:ext>
              </c:extLst>
              <c:f>'РАБОЧАЯ Не вскрывать'!$H$218</c:f>
              <c:strCache>
                <c:ptCount val="1"/>
                <c:pt idx="0">
                  <c:v>ИТОГО</c:v>
                </c:pt>
              </c:strCache>
            </c:strRef>
          </c:cat>
          <c:val>
            <c:numRef>
              <c:extLst>
                <c:ext xmlns:c15="http://schemas.microsoft.com/office/drawing/2012/chart" uri="{02D57815-91ED-43cb-92C2-25804820EDAC}">
                  <c15:fullRef>
                    <c15:sqref>'РАБОЧАЯ Не вскрывать'!$B$220:$H$220</c15:sqref>
                  </c15:fullRef>
                </c:ext>
              </c:extLst>
              <c:f>'РАБОЧАЯ Не вскрывать'!$H$220</c:f>
              <c:numCache>
                <c:formatCode>0</c:formatCode>
                <c:ptCount val="1"/>
                <c:pt idx="0">
                  <c:v>40</c:v>
                </c:pt>
              </c:numCache>
            </c:numRef>
          </c:val>
          <c:extLst xmlns:c16r2="http://schemas.microsoft.com/office/drawing/2015/06/chart">
            <c:ext xmlns:c16="http://schemas.microsoft.com/office/drawing/2014/chart" uri="{C3380CC4-5D6E-409C-BE32-E72D297353CC}">
              <c16:uniqueId val="{00000001-E84F-49D2-A022-0D393BD6E33E}"/>
            </c:ext>
          </c:extLst>
        </c:ser>
        <c:ser>
          <c:idx val="2"/>
          <c:order val="2"/>
          <c:tx>
            <c:strRef>
              <c:f>'РАБОЧАЯ Не вскрывать'!$A$221</c:f>
              <c:strCache>
                <c:ptCount val="1"/>
                <c:pt idx="0">
                  <c:v>вокал, ансамбль академический</c:v>
                </c:pt>
              </c:strCache>
            </c:strRef>
          </c:tx>
          <c:spPr>
            <a:solidFill>
              <a:schemeClr val="accent3"/>
            </a:solidFill>
            <a:ln>
              <a:noFill/>
            </a:ln>
            <a:effectLst/>
          </c:spPr>
          <c:invertIfNegative val="0"/>
          <c:cat>
            <c:strRef>
              <c:extLst>
                <c:ext xmlns:c15="http://schemas.microsoft.com/office/drawing/2012/chart" uri="{02D57815-91ED-43cb-92C2-25804820EDAC}">
                  <c15:fullRef>
                    <c15:sqref>'РАБОЧАЯ Не вскрывать'!$B$218:$H$218</c15:sqref>
                  </c15:fullRef>
                </c:ext>
              </c:extLst>
              <c:f>'РАБОЧАЯ Не вскрывать'!$H$218</c:f>
              <c:strCache>
                <c:ptCount val="1"/>
                <c:pt idx="0">
                  <c:v>ИТОГО</c:v>
                </c:pt>
              </c:strCache>
            </c:strRef>
          </c:cat>
          <c:val>
            <c:numRef>
              <c:extLst>
                <c:ext xmlns:c15="http://schemas.microsoft.com/office/drawing/2012/chart" uri="{02D57815-91ED-43cb-92C2-25804820EDAC}">
                  <c15:fullRef>
                    <c15:sqref>'РАБОЧАЯ Не вскрывать'!$B$221:$H$221</c15:sqref>
                  </c15:fullRef>
                </c:ext>
              </c:extLst>
              <c:f>'РАБОЧАЯ Не вскрывать'!$H$221</c:f>
              <c:numCache>
                <c:formatCode>0</c:formatCode>
                <c:ptCount val="1"/>
                <c:pt idx="0">
                  <c:v>0</c:v>
                </c:pt>
              </c:numCache>
            </c:numRef>
          </c:val>
          <c:extLst xmlns:c16r2="http://schemas.microsoft.com/office/drawing/2015/06/chart">
            <c:ext xmlns:c16="http://schemas.microsoft.com/office/drawing/2014/chart" uri="{C3380CC4-5D6E-409C-BE32-E72D297353CC}">
              <c16:uniqueId val="{00000002-E84F-49D2-A022-0D393BD6E33E}"/>
            </c:ext>
          </c:extLst>
        </c:ser>
        <c:ser>
          <c:idx val="3"/>
          <c:order val="3"/>
          <c:tx>
            <c:strRef>
              <c:f>'РАБОЧАЯ Не вскрывать'!$A$222</c:f>
              <c:strCache>
                <c:ptCount val="1"/>
                <c:pt idx="0">
                  <c:v>вокал, ансамбль народный</c:v>
                </c:pt>
              </c:strCache>
            </c:strRef>
          </c:tx>
          <c:spPr>
            <a:solidFill>
              <a:schemeClr val="accent4"/>
            </a:solidFill>
            <a:ln>
              <a:noFill/>
            </a:ln>
            <a:effectLst/>
          </c:spPr>
          <c:invertIfNegative val="0"/>
          <c:cat>
            <c:strRef>
              <c:extLst>
                <c:ext xmlns:c15="http://schemas.microsoft.com/office/drawing/2012/chart" uri="{02D57815-91ED-43cb-92C2-25804820EDAC}">
                  <c15:fullRef>
                    <c15:sqref>'РАБОЧАЯ Не вскрывать'!$B$218:$H$218</c15:sqref>
                  </c15:fullRef>
                </c:ext>
              </c:extLst>
              <c:f>'РАБОЧАЯ Не вскрывать'!$H$218</c:f>
              <c:strCache>
                <c:ptCount val="1"/>
                <c:pt idx="0">
                  <c:v>ИТОГО</c:v>
                </c:pt>
              </c:strCache>
            </c:strRef>
          </c:cat>
          <c:val>
            <c:numRef>
              <c:extLst>
                <c:ext xmlns:c15="http://schemas.microsoft.com/office/drawing/2012/chart" uri="{02D57815-91ED-43cb-92C2-25804820EDAC}">
                  <c15:fullRef>
                    <c15:sqref>'РАБОЧАЯ Не вскрывать'!$B$222:$H$222</c15:sqref>
                  </c15:fullRef>
                </c:ext>
              </c:extLst>
              <c:f>'РАБОЧАЯ Не вскрывать'!$H$222</c:f>
              <c:numCache>
                <c:formatCode>0</c:formatCode>
                <c:ptCount val="1"/>
                <c:pt idx="0">
                  <c:v>7</c:v>
                </c:pt>
              </c:numCache>
            </c:numRef>
          </c:val>
          <c:extLst xmlns:c16r2="http://schemas.microsoft.com/office/drawing/2015/06/chart">
            <c:ext xmlns:c16="http://schemas.microsoft.com/office/drawing/2014/chart" uri="{C3380CC4-5D6E-409C-BE32-E72D297353CC}">
              <c16:uniqueId val="{00000003-E84F-49D2-A022-0D393BD6E33E}"/>
            </c:ext>
          </c:extLst>
        </c:ser>
        <c:ser>
          <c:idx val="4"/>
          <c:order val="4"/>
          <c:tx>
            <c:strRef>
              <c:f>'РАБОЧАЯ Не вскрывать'!$A$223</c:f>
              <c:strCache>
                <c:ptCount val="1"/>
                <c:pt idx="0">
                  <c:v>вокал, студия эстрадного пения</c:v>
                </c:pt>
              </c:strCache>
            </c:strRef>
          </c:tx>
          <c:spPr>
            <a:solidFill>
              <a:schemeClr val="accent5"/>
            </a:solidFill>
            <a:ln>
              <a:noFill/>
            </a:ln>
            <a:effectLst/>
          </c:spPr>
          <c:invertIfNegative val="0"/>
          <c:cat>
            <c:strRef>
              <c:extLst>
                <c:ext xmlns:c15="http://schemas.microsoft.com/office/drawing/2012/chart" uri="{02D57815-91ED-43cb-92C2-25804820EDAC}">
                  <c15:fullRef>
                    <c15:sqref>'РАБОЧАЯ Не вскрывать'!$B$218:$H$218</c15:sqref>
                  </c15:fullRef>
                </c:ext>
              </c:extLst>
              <c:f>'РАБОЧАЯ Не вскрывать'!$H$218</c:f>
              <c:strCache>
                <c:ptCount val="1"/>
                <c:pt idx="0">
                  <c:v>ИТОГО</c:v>
                </c:pt>
              </c:strCache>
            </c:strRef>
          </c:cat>
          <c:val>
            <c:numRef>
              <c:extLst>
                <c:ext xmlns:c15="http://schemas.microsoft.com/office/drawing/2012/chart" uri="{02D57815-91ED-43cb-92C2-25804820EDAC}">
                  <c15:fullRef>
                    <c15:sqref>'РАБОЧАЯ Не вскрывать'!$B$223:$H$223</c15:sqref>
                  </c15:fullRef>
                </c:ext>
              </c:extLst>
              <c:f>'РАБОЧАЯ Не вскрывать'!$H$223</c:f>
              <c:numCache>
                <c:formatCode>0</c:formatCode>
                <c:ptCount val="1"/>
                <c:pt idx="0">
                  <c:v>54</c:v>
                </c:pt>
              </c:numCache>
            </c:numRef>
          </c:val>
          <c:extLst xmlns:c16r2="http://schemas.microsoft.com/office/drawing/2015/06/chart">
            <c:ext xmlns:c16="http://schemas.microsoft.com/office/drawing/2014/chart" uri="{C3380CC4-5D6E-409C-BE32-E72D297353CC}">
              <c16:uniqueId val="{00000004-E84F-49D2-A022-0D393BD6E33E}"/>
            </c:ext>
          </c:extLst>
        </c:ser>
        <c:ser>
          <c:idx val="5"/>
          <c:order val="5"/>
          <c:tx>
            <c:strRef>
              <c:f>'РАБОЧАЯ Не вскрывать'!$A$224</c:f>
              <c:strCache>
                <c:ptCount val="1"/>
                <c:pt idx="0">
                  <c:v>хореография, народный танец</c:v>
                </c:pt>
              </c:strCache>
            </c:strRef>
          </c:tx>
          <c:spPr>
            <a:solidFill>
              <a:schemeClr val="accent6"/>
            </a:solidFill>
            <a:ln>
              <a:noFill/>
            </a:ln>
            <a:effectLst/>
          </c:spPr>
          <c:invertIfNegative val="0"/>
          <c:cat>
            <c:strRef>
              <c:extLst>
                <c:ext xmlns:c15="http://schemas.microsoft.com/office/drawing/2012/chart" uri="{02D57815-91ED-43cb-92C2-25804820EDAC}">
                  <c15:fullRef>
                    <c15:sqref>'РАБОЧАЯ Не вскрывать'!$B$218:$H$218</c15:sqref>
                  </c15:fullRef>
                </c:ext>
              </c:extLst>
              <c:f>'РАБОЧАЯ Не вскрывать'!$H$218</c:f>
              <c:strCache>
                <c:ptCount val="1"/>
                <c:pt idx="0">
                  <c:v>ИТОГО</c:v>
                </c:pt>
              </c:strCache>
            </c:strRef>
          </c:cat>
          <c:val>
            <c:numRef>
              <c:extLst>
                <c:ext xmlns:c15="http://schemas.microsoft.com/office/drawing/2012/chart" uri="{02D57815-91ED-43cb-92C2-25804820EDAC}">
                  <c15:fullRef>
                    <c15:sqref>'РАБОЧАЯ Не вскрывать'!$B$224:$H$224</c15:sqref>
                  </c15:fullRef>
                </c:ext>
              </c:extLst>
              <c:f>'РАБОЧАЯ Не вскрывать'!$H$224</c:f>
              <c:numCache>
                <c:formatCode>0</c:formatCode>
                <c:ptCount val="1"/>
                <c:pt idx="0">
                  <c:v>84</c:v>
                </c:pt>
              </c:numCache>
            </c:numRef>
          </c:val>
          <c:extLst xmlns:c16r2="http://schemas.microsoft.com/office/drawing/2015/06/chart">
            <c:ext xmlns:c16="http://schemas.microsoft.com/office/drawing/2014/chart" uri="{C3380CC4-5D6E-409C-BE32-E72D297353CC}">
              <c16:uniqueId val="{00000005-E84F-49D2-A022-0D393BD6E33E}"/>
            </c:ext>
          </c:extLst>
        </c:ser>
        <c:ser>
          <c:idx val="6"/>
          <c:order val="6"/>
          <c:tx>
            <c:strRef>
              <c:f>'РАБОЧАЯ Не вскрывать'!$A$225</c:f>
              <c:strCache>
                <c:ptCount val="1"/>
                <c:pt idx="0">
                  <c:v>хореография, классический танца</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'РАБОЧАЯ Не вскрывать'!$B$218:$H$218</c15:sqref>
                  </c15:fullRef>
                </c:ext>
              </c:extLst>
              <c:f>'РАБОЧАЯ Не вскрывать'!$H$218</c:f>
              <c:strCache>
                <c:ptCount val="1"/>
                <c:pt idx="0">
                  <c:v>ИТОГО</c:v>
                </c:pt>
              </c:strCache>
            </c:strRef>
          </c:cat>
          <c:val>
            <c:numRef>
              <c:extLst>
                <c:ext xmlns:c15="http://schemas.microsoft.com/office/drawing/2012/chart" uri="{02D57815-91ED-43cb-92C2-25804820EDAC}">
                  <c15:fullRef>
                    <c15:sqref>'РАБОЧАЯ Не вскрывать'!$B$225:$H$225</c15:sqref>
                  </c15:fullRef>
                </c:ext>
              </c:extLst>
              <c:f>'РАБОЧАЯ Не вскрывать'!$H$225</c:f>
              <c:numCache>
                <c:formatCode>0</c:formatCode>
                <c:ptCount val="1"/>
                <c:pt idx="0">
                  <c:v>0</c:v>
                </c:pt>
              </c:numCache>
            </c:numRef>
          </c:val>
          <c:extLst xmlns:c16r2="http://schemas.microsoft.com/office/drawing/2015/06/chart">
            <c:ext xmlns:c16="http://schemas.microsoft.com/office/drawing/2014/chart" uri="{C3380CC4-5D6E-409C-BE32-E72D297353CC}">
              <c16:uniqueId val="{00000006-E84F-49D2-A022-0D393BD6E33E}"/>
            </c:ext>
          </c:extLst>
        </c:ser>
        <c:ser>
          <c:idx val="7"/>
          <c:order val="7"/>
          <c:tx>
            <c:strRef>
              <c:f>'РАБОЧАЯ Не вскрывать'!$A$226</c:f>
              <c:strCache>
                <c:ptCount val="1"/>
                <c:pt idx="0">
                  <c:v>хореография, современный танец</c:v>
                </c:pt>
              </c:strCache>
            </c:strRef>
          </c:tx>
          <c:spPr>
            <a:solidFill>
              <a:schemeClr val="accent2">
                <a:lumMod val="60000"/>
              </a:schemeClr>
            </a:solidFill>
            <a:ln>
              <a:noFill/>
            </a:ln>
            <a:effectLst/>
          </c:spPr>
          <c:invertIfNegative val="0"/>
          <c:cat>
            <c:strRef>
              <c:extLst>
                <c:ext xmlns:c15="http://schemas.microsoft.com/office/drawing/2012/chart" uri="{02D57815-91ED-43cb-92C2-25804820EDAC}">
                  <c15:fullRef>
                    <c15:sqref>'РАБОЧАЯ Не вскрывать'!$B$218:$H$218</c15:sqref>
                  </c15:fullRef>
                </c:ext>
              </c:extLst>
              <c:f>'РАБОЧАЯ Не вскрывать'!$H$218</c:f>
              <c:strCache>
                <c:ptCount val="1"/>
                <c:pt idx="0">
                  <c:v>ИТОГО</c:v>
                </c:pt>
              </c:strCache>
            </c:strRef>
          </c:cat>
          <c:val>
            <c:numRef>
              <c:extLst>
                <c:ext xmlns:c15="http://schemas.microsoft.com/office/drawing/2012/chart" uri="{02D57815-91ED-43cb-92C2-25804820EDAC}">
                  <c15:fullRef>
                    <c15:sqref>'РАБОЧАЯ Не вскрывать'!$B$226:$H$226</c15:sqref>
                  </c15:fullRef>
                </c:ext>
              </c:extLst>
              <c:f>'РАБОЧАЯ Не вскрывать'!$H$226</c:f>
              <c:numCache>
                <c:formatCode>0</c:formatCode>
                <c:ptCount val="1"/>
                <c:pt idx="0">
                  <c:v>206</c:v>
                </c:pt>
              </c:numCache>
            </c:numRef>
          </c:val>
          <c:extLst xmlns:c16r2="http://schemas.microsoft.com/office/drawing/2015/06/chart">
            <c:ext xmlns:c16="http://schemas.microsoft.com/office/drawing/2014/chart" uri="{C3380CC4-5D6E-409C-BE32-E72D297353CC}">
              <c16:uniqueId val="{00000007-E84F-49D2-A022-0D393BD6E33E}"/>
            </c:ext>
          </c:extLst>
        </c:ser>
        <c:ser>
          <c:idx val="8"/>
          <c:order val="8"/>
          <c:tx>
            <c:strRef>
              <c:f>'РАБОЧАЯ Не вскрывать'!$A$227</c:f>
              <c:strCache>
                <c:ptCount val="1"/>
                <c:pt idx="0">
                  <c:v>хореография, бальный и эстрадно-спортивный танец</c:v>
                </c:pt>
              </c:strCache>
            </c:strRef>
          </c:tx>
          <c:spPr>
            <a:solidFill>
              <a:schemeClr val="accent3">
                <a:lumMod val="60000"/>
              </a:schemeClr>
            </a:solidFill>
            <a:ln>
              <a:noFill/>
            </a:ln>
            <a:effectLst/>
          </c:spPr>
          <c:invertIfNegative val="0"/>
          <c:cat>
            <c:strRef>
              <c:extLst>
                <c:ext xmlns:c15="http://schemas.microsoft.com/office/drawing/2012/chart" uri="{02D57815-91ED-43cb-92C2-25804820EDAC}">
                  <c15:fullRef>
                    <c15:sqref>'РАБОЧАЯ Не вскрывать'!$B$218:$H$218</c15:sqref>
                  </c15:fullRef>
                </c:ext>
              </c:extLst>
              <c:f>'РАБОЧАЯ Не вскрывать'!$H$218</c:f>
              <c:strCache>
                <c:ptCount val="1"/>
                <c:pt idx="0">
                  <c:v>ИТОГО</c:v>
                </c:pt>
              </c:strCache>
            </c:strRef>
          </c:cat>
          <c:val>
            <c:numRef>
              <c:extLst>
                <c:ext xmlns:c15="http://schemas.microsoft.com/office/drawing/2012/chart" uri="{02D57815-91ED-43cb-92C2-25804820EDAC}">
                  <c15:fullRef>
                    <c15:sqref>'РАБОЧАЯ Не вскрывать'!$B$227:$H$227</c15:sqref>
                  </c15:fullRef>
                </c:ext>
              </c:extLst>
              <c:f>'РАБОЧАЯ Не вскрывать'!$H$227</c:f>
              <c:numCache>
                <c:formatCode>0</c:formatCode>
                <c:ptCount val="1"/>
                <c:pt idx="0">
                  <c:v>0</c:v>
                </c:pt>
              </c:numCache>
            </c:numRef>
          </c:val>
          <c:extLst xmlns:c16r2="http://schemas.microsoft.com/office/drawing/2015/06/chart">
            <c:ext xmlns:c16="http://schemas.microsoft.com/office/drawing/2014/chart" uri="{C3380CC4-5D6E-409C-BE32-E72D297353CC}">
              <c16:uniqueId val="{00000008-E84F-49D2-A022-0D393BD6E33E}"/>
            </c:ext>
          </c:extLst>
        </c:ser>
        <c:ser>
          <c:idx val="9"/>
          <c:order val="9"/>
          <c:tx>
            <c:strRef>
              <c:f>'РАБОЧАЯ Не вскрывать'!$A$228</c:f>
              <c:strCache>
                <c:ptCount val="1"/>
                <c:pt idx="0">
                  <c:v>инструментальный, оркестр народных инструментов</c:v>
                </c:pt>
              </c:strCache>
            </c:strRef>
          </c:tx>
          <c:spPr>
            <a:solidFill>
              <a:schemeClr val="accent4">
                <a:lumMod val="60000"/>
              </a:schemeClr>
            </a:solidFill>
            <a:ln>
              <a:noFill/>
            </a:ln>
            <a:effectLst/>
          </c:spPr>
          <c:invertIfNegative val="0"/>
          <c:cat>
            <c:strRef>
              <c:extLst>
                <c:ext xmlns:c15="http://schemas.microsoft.com/office/drawing/2012/chart" uri="{02D57815-91ED-43cb-92C2-25804820EDAC}">
                  <c15:fullRef>
                    <c15:sqref>'РАБОЧАЯ Не вскрывать'!$B$218:$H$218</c15:sqref>
                  </c15:fullRef>
                </c:ext>
              </c:extLst>
              <c:f>'РАБОЧАЯ Не вскрывать'!$H$218</c:f>
              <c:strCache>
                <c:ptCount val="1"/>
                <c:pt idx="0">
                  <c:v>ИТОГО</c:v>
                </c:pt>
              </c:strCache>
            </c:strRef>
          </c:cat>
          <c:val>
            <c:numRef>
              <c:extLst>
                <c:ext xmlns:c15="http://schemas.microsoft.com/office/drawing/2012/chart" uri="{02D57815-91ED-43cb-92C2-25804820EDAC}">
                  <c15:fullRef>
                    <c15:sqref>'РАБОЧАЯ Не вскрывать'!$B$228:$H$228</c15:sqref>
                  </c15:fullRef>
                </c:ext>
              </c:extLst>
              <c:f>'РАБОЧАЯ Не вскрывать'!$H$228</c:f>
              <c:numCache>
                <c:formatCode>0</c:formatCode>
                <c:ptCount val="1"/>
                <c:pt idx="0">
                  <c:v>0</c:v>
                </c:pt>
              </c:numCache>
            </c:numRef>
          </c:val>
          <c:extLst xmlns:c16r2="http://schemas.microsoft.com/office/drawing/2015/06/chart">
            <c:ext xmlns:c16="http://schemas.microsoft.com/office/drawing/2014/chart" uri="{C3380CC4-5D6E-409C-BE32-E72D297353CC}">
              <c16:uniqueId val="{00000009-E84F-49D2-A022-0D393BD6E33E}"/>
            </c:ext>
          </c:extLst>
        </c:ser>
        <c:ser>
          <c:idx val="10"/>
          <c:order val="10"/>
          <c:tx>
            <c:strRef>
              <c:f>'РАБОЧАЯ Не вскрывать'!$A$229</c:f>
              <c:strCache>
                <c:ptCount val="1"/>
                <c:pt idx="0">
                  <c:v>инструментальный, оркестр духовых инструментов</c:v>
                </c:pt>
              </c:strCache>
            </c:strRef>
          </c:tx>
          <c:spPr>
            <a:solidFill>
              <a:schemeClr val="accent5">
                <a:lumMod val="60000"/>
              </a:schemeClr>
            </a:solidFill>
            <a:ln>
              <a:noFill/>
            </a:ln>
            <a:effectLst/>
          </c:spPr>
          <c:invertIfNegative val="0"/>
          <c:cat>
            <c:strRef>
              <c:extLst>
                <c:ext xmlns:c15="http://schemas.microsoft.com/office/drawing/2012/chart" uri="{02D57815-91ED-43cb-92C2-25804820EDAC}">
                  <c15:fullRef>
                    <c15:sqref>'РАБОЧАЯ Не вскрывать'!$B$218:$H$218</c15:sqref>
                  </c15:fullRef>
                </c:ext>
              </c:extLst>
              <c:f>'РАБОЧАЯ Не вскрывать'!$H$218</c:f>
              <c:strCache>
                <c:ptCount val="1"/>
                <c:pt idx="0">
                  <c:v>ИТОГО</c:v>
                </c:pt>
              </c:strCache>
            </c:strRef>
          </c:cat>
          <c:val>
            <c:numRef>
              <c:extLst>
                <c:ext xmlns:c15="http://schemas.microsoft.com/office/drawing/2012/chart" uri="{02D57815-91ED-43cb-92C2-25804820EDAC}">
                  <c15:fullRef>
                    <c15:sqref>'РАБОЧАЯ Не вскрывать'!$B$229:$H$229</c15:sqref>
                  </c15:fullRef>
                </c:ext>
              </c:extLst>
              <c:f>'РАБОЧАЯ Не вскрывать'!$H$229</c:f>
              <c:numCache>
                <c:formatCode>0</c:formatCode>
                <c:ptCount val="1"/>
                <c:pt idx="0">
                  <c:v>0</c:v>
                </c:pt>
              </c:numCache>
            </c:numRef>
          </c:val>
          <c:extLst xmlns:c16r2="http://schemas.microsoft.com/office/drawing/2015/06/chart">
            <c:ext xmlns:c16="http://schemas.microsoft.com/office/drawing/2014/chart" uri="{C3380CC4-5D6E-409C-BE32-E72D297353CC}">
              <c16:uniqueId val="{0000000A-E84F-49D2-A022-0D393BD6E33E}"/>
            </c:ext>
          </c:extLst>
        </c:ser>
        <c:ser>
          <c:idx val="11"/>
          <c:order val="11"/>
          <c:tx>
            <c:strRef>
              <c:f>'РАБОЧАЯ Не вскрывать'!$A$230</c:f>
              <c:strCache>
                <c:ptCount val="1"/>
                <c:pt idx="0">
                  <c:v>инструментальный, оркестры джазовые и эстрадные</c:v>
                </c:pt>
              </c:strCache>
            </c:strRef>
          </c:tx>
          <c:spPr>
            <a:solidFill>
              <a:schemeClr val="accent6">
                <a:lumMod val="60000"/>
              </a:schemeClr>
            </a:solidFill>
            <a:ln>
              <a:noFill/>
            </a:ln>
            <a:effectLst/>
          </c:spPr>
          <c:invertIfNegative val="0"/>
          <c:cat>
            <c:strRef>
              <c:extLst>
                <c:ext xmlns:c15="http://schemas.microsoft.com/office/drawing/2012/chart" uri="{02D57815-91ED-43cb-92C2-25804820EDAC}">
                  <c15:fullRef>
                    <c15:sqref>'РАБОЧАЯ Не вскрывать'!$B$218:$H$218</c15:sqref>
                  </c15:fullRef>
                </c:ext>
              </c:extLst>
              <c:f>'РАБОЧАЯ Не вскрывать'!$H$218</c:f>
              <c:strCache>
                <c:ptCount val="1"/>
                <c:pt idx="0">
                  <c:v>ИТОГО</c:v>
                </c:pt>
              </c:strCache>
            </c:strRef>
          </c:cat>
          <c:val>
            <c:numRef>
              <c:extLst>
                <c:ext xmlns:c15="http://schemas.microsoft.com/office/drawing/2012/chart" uri="{02D57815-91ED-43cb-92C2-25804820EDAC}">
                  <c15:fullRef>
                    <c15:sqref>'РАБОЧАЯ Не вскрывать'!$B$230:$H$230</c15:sqref>
                  </c15:fullRef>
                </c:ext>
              </c:extLst>
              <c:f>'РАБОЧАЯ Не вскрывать'!$H$230</c:f>
              <c:numCache>
                <c:formatCode>0</c:formatCode>
                <c:ptCount val="1"/>
                <c:pt idx="0">
                  <c:v>0</c:v>
                </c:pt>
              </c:numCache>
            </c:numRef>
          </c:val>
          <c:extLst xmlns:c16r2="http://schemas.microsoft.com/office/drawing/2015/06/chart">
            <c:ext xmlns:c16="http://schemas.microsoft.com/office/drawing/2014/chart" uri="{C3380CC4-5D6E-409C-BE32-E72D297353CC}">
              <c16:uniqueId val="{0000000B-E84F-49D2-A022-0D393BD6E33E}"/>
            </c:ext>
          </c:extLst>
        </c:ser>
        <c:ser>
          <c:idx val="12"/>
          <c:order val="12"/>
          <c:tx>
            <c:strRef>
              <c:f>'РАБОЧАЯ Не вскрывать'!$A$231</c:f>
              <c:strCache>
                <c:ptCount val="1"/>
                <c:pt idx="0">
                  <c:v>инструментальный, оркестр симфонический</c:v>
                </c:pt>
              </c:strCache>
            </c:strRef>
          </c:tx>
          <c:spPr>
            <a:solidFill>
              <a:schemeClr val="accent1">
                <a:lumMod val="80000"/>
                <a:lumOff val="20000"/>
              </a:schemeClr>
            </a:solidFill>
            <a:ln>
              <a:noFill/>
            </a:ln>
            <a:effectLst/>
          </c:spPr>
          <c:invertIfNegative val="0"/>
          <c:cat>
            <c:strRef>
              <c:extLst>
                <c:ext xmlns:c15="http://schemas.microsoft.com/office/drawing/2012/chart" uri="{02D57815-91ED-43cb-92C2-25804820EDAC}">
                  <c15:fullRef>
                    <c15:sqref>'РАБОЧАЯ Не вскрывать'!$B$218:$H$218</c15:sqref>
                  </c15:fullRef>
                </c:ext>
              </c:extLst>
              <c:f>'РАБОЧАЯ Не вскрывать'!$H$218</c:f>
              <c:strCache>
                <c:ptCount val="1"/>
                <c:pt idx="0">
                  <c:v>ИТОГО</c:v>
                </c:pt>
              </c:strCache>
            </c:strRef>
          </c:cat>
          <c:val>
            <c:numRef>
              <c:extLst>
                <c:ext xmlns:c15="http://schemas.microsoft.com/office/drawing/2012/chart" uri="{02D57815-91ED-43cb-92C2-25804820EDAC}">
                  <c15:fullRef>
                    <c15:sqref>'РАБОЧАЯ Не вскрывать'!$B$231:$H$231</c15:sqref>
                  </c15:fullRef>
                </c:ext>
              </c:extLst>
              <c:f>'РАБОЧАЯ Не вскрывать'!$H$231</c:f>
              <c:numCache>
                <c:formatCode>0</c:formatCode>
                <c:ptCount val="1"/>
                <c:pt idx="0">
                  <c:v>0</c:v>
                </c:pt>
              </c:numCache>
            </c:numRef>
          </c:val>
          <c:extLst xmlns:c16r2="http://schemas.microsoft.com/office/drawing/2015/06/chart">
            <c:ext xmlns:c16="http://schemas.microsoft.com/office/drawing/2014/chart" uri="{C3380CC4-5D6E-409C-BE32-E72D297353CC}">
              <c16:uniqueId val="{0000000C-E84F-49D2-A022-0D393BD6E33E}"/>
            </c:ext>
          </c:extLst>
        </c:ser>
        <c:ser>
          <c:idx val="13"/>
          <c:order val="13"/>
          <c:tx>
            <c:strRef>
              <c:f>'РАБОЧАЯ Не вскрывать'!$A$232</c:f>
              <c:strCache>
                <c:ptCount val="1"/>
                <c:pt idx="0">
                  <c:v>инструментальный, ансамбль народных инструментов</c:v>
                </c:pt>
              </c:strCache>
            </c:strRef>
          </c:tx>
          <c:spPr>
            <a:solidFill>
              <a:schemeClr val="accent2">
                <a:lumMod val="80000"/>
                <a:lumOff val="20000"/>
              </a:schemeClr>
            </a:solidFill>
            <a:ln>
              <a:noFill/>
            </a:ln>
            <a:effectLst/>
          </c:spPr>
          <c:invertIfNegative val="0"/>
          <c:cat>
            <c:strRef>
              <c:extLst>
                <c:ext xmlns:c15="http://schemas.microsoft.com/office/drawing/2012/chart" uri="{02D57815-91ED-43cb-92C2-25804820EDAC}">
                  <c15:fullRef>
                    <c15:sqref>'РАБОЧАЯ Не вскрывать'!$B$218:$H$218</c15:sqref>
                  </c15:fullRef>
                </c:ext>
              </c:extLst>
              <c:f>'РАБОЧАЯ Не вскрывать'!$H$218</c:f>
              <c:strCache>
                <c:ptCount val="1"/>
                <c:pt idx="0">
                  <c:v>ИТОГО</c:v>
                </c:pt>
              </c:strCache>
            </c:strRef>
          </c:cat>
          <c:val>
            <c:numRef>
              <c:extLst>
                <c:ext xmlns:c15="http://schemas.microsoft.com/office/drawing/2012/chart" uri="{02D57815-91ED-43cb-92C2-25804820EDAC}">
                  <c15:fullRef>
                    <c15:sqref>'РАБОЧАЯ Не вскрывать'!$B$232:$H$232</c15:sqref>
                  </c15:fullRef>
                </c:ext>
              </c:extLst>
              <c:f>'РАБОЧАЯ Не вскрывать'!$H$232</c:f>
              <c:numCache>
                <c:formatCode>0</c:formatCode>
                <c:ptCount val="1"/>
                <c:pt idx="0">
                  <c:v>0</c:v>
                </c:pt>
              </c:numCache>
            </c:numRef>
          </c:val>
          <c:extLst xmlns:c16r2="http://schemas.microsoft.com/office/drawing/2015/06/chart">
            <c:ext xmlns:c16="http://schemas.microsoft.com/office/drawing/2014/chart" uri="{C3380CC4-5D6E-409C-BE32-E72D297353CC}">
              <c16:uniqueId val="{0000000D-E84F-49D2-A022-0D393BD6E33E}"/>
            </c:ext>
          </c:extLst>
        </c:ser>
        <c:ser>
          <c:idx val="14"/>
          <c:order val="14"/>
          <c:tx>
            <c:strRef>
              <c:f>'РАБОЧАЯ Не вскрывать'!$A$233</c:f>
              <c:strCache>
                <c:ptCount val="1"/>
                <c:pt idx="0">
                  <c:v>инструментальный, ансамбль духовых инструментов</c:v>
                </c:pt>
              </c:strCache>
            </c:strRef>
          </c:tx>
          <c:spPr>
            <a:solidFill>
              <a:schemeClr val="accent3">
                <a:lumMod val="80000"/>
                <a:lumOff val="20000"/>
              </a:schemeClr>
            </a:solidFill>
            <a:ln>
              <a:noFill/>
            </a:ln>
            <a:effectLst/>
          </c:spPr>
          <c:invertIfNegative val="0"/>
          <c:cat>
            <c:strRef>
              <c:extLst>
                <c:ext xmlns:c15="http://schemas.microsoft.com/office/drawing/2012/chart" uri="{02D57815-91ED-43cb-92C2-25804820EDAC}">
                  <c15:fullRef>
                    <c15:sqref>'РАБОЧАЯ Не вскрывать'!$B$218:$H$218</c15:sqref>
                  </c15:fullRef>
                </c:ext>
              </c:extLst>
              <c:f>'РАБОЧАЯ Не вскрывать'!$H$218</c:f>
              <c:strCache>
                <c:ptCount val="1"/>
                <c:pt idx="0">
                  <c:v>ИТОГО</c:v>
                </c:pt>
              </c:strCache>
            </c:strRef>
          </c:cat>
          <c:val>
            <c:numRef>
              <c:extLst>
                <c:ext xmlns:c15="http://schemas.microsoft.com/office/drawing/2012/chart" uri="{02D57815-91ED-43cb-92C2-25804820EDAC}">
                  <c15:fullRef>
                    <c15:sqref>'РАБОЧАЯ Не вскрывать'!$B$233:$H$233</c15:sqref>
                  </c15:fullRef>
                </c:ext>
              </c:extLst>
              <c:f>'РАБОЧАЯ Не вскрывать'!$H$233</c:f>
              <c:numCache>
                <c:formatCode>0</c:formatCode>
                <c:ptCount val="1"/>
                <c:pt idx="0">
                  <c:v>0</c:v>
                </c:pt>
              </c:numCache>
            </c:numRef>
          </c:val>
          <c:extLst xmlns:c16r2="http://schemas.microsoft.com/office/drawing/2015/06/chart">
            <c:ext xmlns:c16="http://schemas.microsoft.com/office/drawing/2014/chart" uri="{C3380CC4-5D6E-409C-BE32-E72D297353CC}">
              <c16:uniqueId val="{0000000E-E84F-49D2-A022-0D393BD6E33E}"/>
            </c:ext>
          </c:extLst>
        </c:ser>
        <c:ser>
          <c:idx val="15"/>
          <c:order val="15"/>
          <c:tx>
            <c:strRef>
              <c:f>'РАБОЧАЯ Не вскрывать'!$A$234</c:f>
              <c:strCache>
                <c:ptCount val="1"/>
                <c:pt idx="0">
                  <c:v>инструментальный, ансамбли джазовые и эстрадные</c:v>
                </c:pt>
              </c:strCache>
            </c:strRef>
          </c:tx>
          <c:spPr>
            <a:solidFill>
              <a:schemeClr val="accent4">
                <a:lumMod val="80000"/>
                <a:lumOff val="20000"/>
              </a:schemeClr>
            </a:solidFill>
            <a:ln>
              <a:noFill/>
            </a:ln>
            <a:effectLst/>
          </c:spPr>
          <c:invertIfNegative val="0"/>
          <c:cat>
            <c:strRef>
              <c:extLst>
                <c:ext xmlns:c15="http://schemas.microsoft.com/office/drawing/2012/chart" uri="{02D57815-91ED-43cb-92C2-25804820EDAC}">
                  <c15:fullRef>
                    <c15:sqref>'РАБОЧАЯ Не вскрывать'!$B$218:$H$218</c15:sqref>
                  </c15:fullRef>
                </c:ext>
              </c:extLst>
              <c:f>'РАБОЧАЯ Не вскрывать'!$H$218</c:f>
              <c:strCache>
                <c:ptCount val="1"/>
                <c:pt idx="0">
                  <c:v>ИТОГО</c:v>
                </c:pt>
              </c:strCache>
            </c:strRef>
          </c:cat>
          <c:val>
            <c:numRef>
              <c:extLst>
                <c:ext xmlns:c15="http://schemas.microsoft.com/office/drawing/2012/chart" uri="{02D57815-91ED-43cb-92C2-25804820EDAC}">
                  <c15:fullRef>
                    <c15:sqref>'РАБОЧАЯ Не вскрывать'!$B$234:$H$234</c15:sqref>
                  </c15:fullRef>
                </c:ext>
              </c:extLst>
              <c:f>'РАБОЧАЯ Не вскрывать'!$H$234</c:f>
              <c:numCache>
                <c:formatCode>0</c:formatCode>
                <c:ptCount val="1"/>
                <c:pt idx="0">
                  <c:v>5</c:v>
                </c:pt>
              </c:numCache>
            </c:numRef>
          </c:val>
          <c:extLst xmlns:c16r2="http://schemas.microsoft.com/office/drawing/2015/06/chart">
            <c:ext xmlns:c16="http://schemas.microsoft.com/office/drawing/2014/chart" uri="{C3380CC4-5D6E-409C-BE32-E72D297353CC}">
              <c16:uniqueId val="{0000000F-E84F-49D2-A022-0D393BD6E33E}"/>
            </c:ext>
          </c:extLst>
        </c:ser>
        <c:ser>
          <c:idx val="16"/>
          <c:order val="16"/>
          <c:tx>
            <c:strRef>
              <c:f>'РАБОЧАЯ Не вскрывать'!$A$235</c:f>
              <c:strCache>
                <c:ptCount val="1"/>
                <c:pt idx="0">
                  <c:v>инструментальный, ансамбли камерные</c:v>
                </c:pt>
              </c:strCache>
            </c:strRef>
          </c:tx>
          <c:spPr>
            <a:solidFill>
              <a:schemeClr val="accent5">
                <a:lumMod val="80000"/>
                <a:lumOff val="20000"/>
              </a:schemeClr>
            </a:solidFill>
            <a:ln>
              <a:noFill/>
            </a:ln>
            <a:effectLst/>
          </c:spPr>
          <c:invertIfNegative val="0"/>
          <c:cat>
            <c:strRef>
              <c:extLst>
                <c:ext xmlns:c15="http://schemas.microsoft.com/office/drawing/2012/chart" uri="{02D57815-91ED-43cb-92C2-25804820EDAC}">
                  <c15:fullRef>
                    <c15:sqref>'РАБОЧАЯ Не вскрывать'!$B$218:$H$218</c15:sqref>
                  </c15:fullRef>
                </c:ext>
              </c:extLst>
              <c:f>'РАБОЧАЯ Не вскрывать'!$H$218</c:f>
              <c:strCache>
                <c:ptCount val="1"/>
                <c:pt idx="0">
                  <c:v>ИТОГО</c:v>
                </c:pt>
              </c:strCache>
            </c:strRef>
          </c:cat>
          <c:val>
            <c:numRef>
              <c:extLst>
                <c:ext xmlns:c15="http://schemas.microsoft.com/office/drawing/2012/chart" uri="{02D57815-91ED-43cb-92C2-25804820EDAC}">
                  <c15:fullRef>
                    <c15:sqref>'РАБОЧАЯ Не вскрывать'!$B$235:$H$235</c15:sqref>
                  </c15:fullRef>
                </c:ext>
              </c:extLst>
              <c:f>'РАБОЧАЯ Не вскрывать'!$H$235</c:f>
              <c:numCache>
                <c:formatCode>0</c:formatCode>
                <c:ptCount val="1"/>
                <c:pt idx="0">
                  <c:v>0</c:v>
                </c:pt>
              </c:numCache>
            </c:numRef>
          </c:val>
          <c:extLst xmlns:c16r2="http://schemas.microsoft.com/office/drawing/2015/06/chart">
            <c:ext xmlns:c16="http://schemas.microsoft.com/office/drawing/2014/chart" uri="{C3380CC4-5D6E-409C-BE32-E72D297353CC}">
              <c16:uniqueId val="{00000010-E84F-49D2-A022-0D393BD6E33E}"/>
            </c:ext>
          </c:extLst>
        </c:ser>
        <c:ser>
          <c:idx val="17"/>
          <c:order val="17"/>
          <c:tx>
            <c:strRef>
              <c:f>'РАБОЧАЯ Не вскрывать'!$A$236</c:f>
              <c:strCache>
                <c:ptCount val="1"/>
                <c:pt idx="0">
                  <c:v>театр, драматический</c:v>
                </c:pt>
              </c:strCache>
            </c:strRef>
          </c:tx>
          <c:spPr>
            <a:solidFill>
              <a:schemeClr val="accent6">
                <a:lumMod val="80000"/>
                <a:lumOff val="20000"/>
              </a:schemeClr>
            </a:solidFill>
            <a:ln>
              <a:noFill/>
            </a:ln>
            <a:effectLst/>
          </c:spPr>
          <c:invertIfNegative val="0"/>
          <c:cat>
            <c:strRef>
              <c:extLst>
                <c:ext xmlns:c15="http://schemas.microsoft.com/office/drawing/2012/chart" uri="{02D57815-91ED-43cb-92C2-25804820EDAC}">
                  <c15:fullRef>
                    <c15:sqref>'РАБОЧАЯ Не вскрывать'!$B$218:$H$218</c15:sqref>
                  </c15:fullRef>
                </c:ext>
              </c:extLst>
              <c:f>'РАБОЧАЯ Не вскрывать'!$H$218</c:f>
              <c:strCache>
                <c:ptCount val="1"/>
                <c:pt idx="0">
                  <c:v>ИТОГО</c:v>
                </c:pt>
              </c:strCache>
            </c:strRef>
          </c:cat>
          <c:val>
            <c:numRef>
              <c:extLst>
                <c:ext xmlns:c15="http://schemas.microsoft.com/office/drawing/2012/chart" uri="{02D57815-91ED-43cb-92C2-25804820EDAC}">
                  <c15:fullRef>
                    <c15:sqref>'РАБОЧАЯ Не вскрывать'!$B$236:$H$236</c15:sqref>
                  </c15:fullRef>
                </c:ext>
              </c:extLst>
              <c:f>'РАБОЧАЯ Не вскрывать'!$H$236</c:f>
              <c:numCache>
                <c:formatCode>0</c:formatCode>
                <c:ptCount val="1"/>
                <c:pt idx="0">
                  <c:v>16</c:v>
                </c:pt>
              </c:numCache>
            </c:numRef>
          </c:val>
          <c:extLst xmlns:c16r2="http://schemas.microsoft.com/office/drawing/2015/06/chart">
            <c:ext xmlns:c16="http://schemas.microsoft.com/office/drawing/2014/chart" uri="{C3380CC4-5D6E-409C-BE32-E72D297353CC}">
              <c16:uniqueId val="{00000011-E84F-49D2-A022-0D393BD6E33E}"/>
            </c:ext>
          </c:extLst>
        </c:ser>
        <c:ser>
          <c:idx val="18"/>
          <c:order val="18"/>
          <c:tx>
            <c:strRef>
              <c:f>'РАБОЧАЯ Не вскрывать'!$A$237</c:f>
              <c:strCache>
                <c:ptCount val="1"/>
                <c:pt idx="0">
                  <c:v>театр, театр кукол</c:v>
                </c:pt>
              </c:strCache>
            </c:strRef>
          </c:tx>
          <c:spPr>
            <a:solidFill>
              <a:schemeClr val="accent1">
                <a:lumMod val="80000"/>
              </a:schemeClr>
            </a:solidFill>
            <a:ln>
              <a:noFill/>
            </a:ln>
            <a:effectLst/>
          </c:spPr>
          <c:invertIfNegative val="0"/>
          <c:cat>
            <c:strRef>
              <c:extLst>
                <c:ext xmlns:c15="http://schemas.microsoft.com/office/drawing/2012/chart" uri="{02D57815-91ED-43cb-92C2-25804820EDAC}">
                  <c15:fullRef>
                    <c15:sqref>'РАБОЧАЯ Не вскрывать'!$B$218:$H$218</c15:sqref>
                  </c15:fullRef>
                </c:ext>
              </c:extLst>
              <c:f>'РАБОЧАЯ Не вскрывать'!$H$218</c:f>
              <c:strCache>
                <c:ptCount val="1"/>
                <c:pt idx="0">
                  <c:v>ИТОГО</c:v>
                </c:pt>
              </c:strCache>
            </c:strRef>
          </c:cat>
          <c:val>
            <c:numRef>
              <c:extLst>
                <c:ext xmlns:c15="http://schemas.microsoft.com/office/drawing/2012/chart" uri="{02D57815-91ED-43cb-92C2-25804820EDAC}">
                  <c15:fullRef>
                    <c15:sqref>'РАБОЧАЯ Не вскрывать'!$B$237:$H$237</c15:sqref>
                  </c15:fullRef>
                </c:ext>
              </c:extLst>
              <c:f>'РАБОЧАЯ Не вскрывать'!$H$237</c:f>
              <c:numCache>
                <c:formatCode>0</c:formatCode>
                <c:ptCount val="1"/>
                <c:pt idx="0">
                  <c:v>0</c:v>
                </c:pt>
              </c:numCache>
            </c:numRef>
          </c:val>
          <c:extLst xmlns:c16r2="http://schemas.microsoft.com/office/drawing/2015/06/chart">
            <c:ext xmlns:c16="http://schemas.microsoft.com/office/drawing/2014/chart" uri="{C3380CC4-5D6E-409C-BE32-E72D297353CC}">
              <c16:uniqueId val="{00000012-E84F-49D2-A022-0D393BD6E33E}"/>
            </c:ext>
          </c:extLst>
        </c:ser>
        <c:ser>
          <c:idx val="19"/>
          <c:order val="19"/>
          <c:tx>
            <c:strRef>
              <c:f>'РАБОЧАЯ Не вскрывать'!$A$238</c:f>
              <c:strCache>
                <c:ptCount val="1"/>
                <c:pt idx="0">
                  <c:v>театр, музыкальный</c:v>
                </c:pt>
              </c:strCache>
            </c:strRef>
          </c:tx>
          <c:spPr>
            <a:solidFill>
              <a:schemeClr val="accent2">
                <a:lumMod val="80000"/>
              </a:schemeClr>
            </a:solidFill>
            <a:ln>
              <a:noFill/>
            </a:ln>
            <a:effectLst/>
          </c:spPr>
          <c:invertIfNegative val="0"/>
          <c:cat>
            <c:strRef>
              <c:extLst>
                <c:ext xmlns:c15="http://schemas.microsoft.com/office/drawing/2012/chart" uri="{02D57815-91ED-43cb-92C2-25804820EDAC}">
                  <c15:fullRef>
                    <c15:sqref>'РАБОЧАЯ Не вскрывать'!$B$218:$H$218</c15:sqref>
                  </c15:fullRef>
                </c:ext>
              </c:extLst>
              <c:f>'РАБОЧАЯ Не вскрывать'!$H$218</c:f>
              <c:strCache>
                <c:ptCount val="1"/>
                <c:pt idx="0">
                  <c:v>ИТОГО</c:v>
                </c:pt>
              </c:strCache>
            </c:strRef>
          </c:cat>
          <c:val>
            <c:numRef>
              <c:extLst>
                <c:ext xmlns:c15="http://schemas.microsoft.com/office/drawing/2012/chart" uri="{02D57815-91ED-43cb-92C2-25804820EDAC}">
                  <c15:fullRef>
                    <c15:sqref>'РАБОЧАЯ Не вскрывать'!$B$238:$H$238</c15:sqref>
                  </c15:fullRef>
                </c:ext>
              </c:extLst>
              <c:f>'РАБОЧАЯ Не вскрывать'!$H$238</c:f>
              <c:numCache>
                <c:formatCode>0</c:formatCode>
                <c:ptCount val="1"/>
                <c:pt idx="0">
                  <c:v>0</c:v>
                </c:pt>
              </c:numCache>
            </c:numRef>
          </c:val>
          <c:extLst xmlns:c16r2="http://schemas.microsoft.com/office/drawing/2015/06/chart">
            <c:ext xmlns:c16="http://schemas.microsoft.com/office/drawing/2014/chart" uri="{C3380CC4-5D6E-409C-BE32-E72D297353CC}">
              <c16:uniqueId val="{00000013-E84F-49D2-A022-0D393BD6E33E}"/>
            </c:ext>
          </c:extLst>
        </c:ser>
        <c:ser>
          <c:idx val="20"/>
          <c:order val="20"/>
          <c:tx>
            <c:strRef>
              <c:f>'РАБОЧАЯ Не вскрывать'!$A$239</c:f>
              <c:strCache>
                <c:ptCount val="1"/>
                <c:pt idx="0">
                  <c:v>театр, театр мод</c:v>
                </c:pt>
              </c:strCache>
            </c:strRef>
          </c:tx>
          <c:spPr>
            <a:solidFill>
              <a:schemeClr val="accent3">
                <a:lumMod val="80000"/>
              </a:schemeClr>
            </a:solidFill>
            <a:ln>
              <a:noFill/>
            </a:ln>
            <a:effectLst/>
          </c:spPr>
          <c:invertIfNegative val="0"/>
          <c:cat>
            <c:strRef>
              <c:extLst>
                <c:ext xmlns:c15="http://schemas.microsoft.com/office/drawing/2012/chart" uri="{02D57815-91ED-43cb-92C2-25804820EDAC}">
                  <c15:fullRef>
                    <c15:sqref>'РАБОЧАЯ Не вскрывать'!$B$218:$H$218</c15:sqref>
                  </c15:fullRef>
                </c:ext>
              </c:extLst>
              <c:f>'РАБОЧАЯ Не вскрывать'!$H$218</c:f>
              <c:strCache>
                <c:ptCount val="1"/>
                <c:pt idx="0">
                  <c:v>ИТОГО</c:v>
                </c:pt>
              </c:strCache>
            </c:strRef>
          </c:cat>
          <c:val>
            <c:numRef>
              <c:extLst>
                <c:ext xmlns:c15="http://schemas.microsoft.com/office/drawing/2012/chart" uri="{02D57815-91ED-43cb-92C2-25804820EDAC}">
                  <c15:fullRef>
                    <c15:sqref>'РАБОЧАЯ Не вскрывать'!$B$239:$H$239</c15:sqref>
                  </c15:fullRef>
                </c:ext>
              </c:extLst>
              <c:f>'РАБОЧАЯ Не вскрывать'!$H$239</c:f>
              <c:numCache>
                <c:formatCode>0</c:formatCode>
                <c:ptCount val="1"/>
                <c:pt idx="0">
                  <c:v>0</c:v>
                </c:pt>
              </c:numCache>
            </c:numRef>
          </c:val>
          <c:extLst xmlns:c16r2="http://schemas.microsoft.com/office/drawing/2015/06/chart">
            <c:ext xmlns:c16="http://schemas.microsoft.com/office/drawing/2014/chart" uri="{C3380CC4-5D6E-409C-BE32-E72D297353CC}">
              <c16:uniqueId val="{00000014-E84F-49D2-A022-0D393BD6E33E}"/>
            </c:ext>
          </c:extLst>
        </c:ser>
        <c:ser>
          <c:idx val="21"/>
          <c:order val="21"/>
          <c:tx>
            <c:strRef>
              <c:f>'РАБОЧАЯ Не вскрывать'!$A$240</c:f>
              <c:strCache>
                <c:ptCount val="1"/>
                <c:pt idx="0">
                  <c:v>театр, театр эстрады</c:v>
                </c:pt>
              </c:strCache>
            </c:strRef>
          </c:tx>
          <c:spPr>
            <a:solidFill>
              <a:schemeClr val="accent4">
                <a:lumMod val="80000"/>
              </a:schemeClr>
            </a:solidFill>
            <a:ln>
              <a:noFill/>
            </a:ln>
            <a:effectLst/>
          </c:spPr>
          <c:invertIfNegative val="0"/>
          <c:cat>
            <c:strRef>
              <c:extLst>
                <c:ext xmlns:c15="http://schemas.microsoft.com/office/drawing/2012/chart" uri="{02D57815-91ED-43cb-92C2-25804820EDAC}">
                  <c15:fullRef>
                    <c15:sqref>'РАБОЧАЯ Не вскрывать'!$B$218:$H$218</c15:sqref>
                  </c15:fullRef>
                </c:ext>
              </c:extLst>
              <c:f>'РАБОЧАЯ Не вскрывать'!$H$218</c:f>
              <c:strCache>
                <c:ptCount val="1"/>
                <c:pt idx="0">
                  <c:v>ИТОГО</c:v>
                </c:pt>
              </c:strCache>
            </c:strRef>
          </c:cat>
          <c:val>
            <c:numRef>
              <c:extLst>
                <c:ext xmlns:c15="http://schemas.microsoft.com/office/drawing/2012/chart" uri="{02D57815-91ED-43cb-92C2-25804820EDAC}">
                  <c15:fullRef>
                    <c15:sqref>'РАБОЧАЯ Не вскрывать'!$B$240:$H$240</c15:sqref>
                  </c15:fullRef>
                </c:ext>
              </c:extLst>
              <c:f>'РАБОЧАЯ Не вскрывать'!$H$240</c:f>
              <c:numCache>
                <c:formatCode>0</c:formatCode>
                <c:ptCount val="1"/>
                <c:pt idx="0">
                  <c:v>44</c:v>
                </c:pt>
              </c:numCache>
            </c:numRef>
          </c:val>
          <c:extLst xmlns:c16r2="http://schemas.microsoft.com/office/drawing/2015/06/chart">
            <c:ext xmlns:c16="http://schemas.microsoft.com/office/drawing/2014/chart" uri="{C3380CC4-5D6E-409C-BE32-E72D297353CC}">
              <c16:uniqueId val="{00000015-E84F-49D2-A022-0D393BD6E33E}"/>
            </c:ext>
          </c:extLst>
        </c:ser>
        <c:ser>
          <c:idx val="22"/>
          <c:order val="22"/>
          <c:tx>
            <c:strRef>
              <c:f>'РАБОЧАЯ Не вскрывать'!$A$241</c:f>
              <c:strCache>
                <c:ptCount val="1"/>
                <c:pt idx="0">
                  <c:v>фольклорные</c:v>
                </c:pt>
              </c:strCache>
            </c:strRef>
          </c:tx>
          <c:spPr>
            <a:solidFill>
              <a:schemeClr val="accent5">
                <a:lumMod val="80000"/>
              </a:schemeClr>
            </a:solidFill>
            <a:ln>
              <a:noFill/>
            </a:ln>
            <a:effectLst/>
          </c:spPr>
          <c:invertIfNegative val="0"/>
          <c:cat>
            <c:strRef>
              <c:extLst>
                <c:ext xmlns:c15="http://schemas.microsoft.com/office/drawing/2012/chart" uri="{02D57815-91ED-43cb-92C2-25804820EDAC}">
                  <c15:fullRef>
                    <c15:sqref>'РАБОЧАЯ Не вскрывать'!$B$218:$H$218</c15:sqref>
                  </c15:fullRef>
                </c:ext>
              </c:extLst>
              <c:f>'РАБОЧАЯ Не вскрывать'!$H$218</c:f>
              <c:strCache>
                <c:ptCount val="1"/>
                <c:pt idx="0">
                  <c:v>ИТОГО</c:v>
                </c:pt>
              </c:strCache>
            </c:strRef>
          </c:cat>
          <c:val>
            <c:numRef>
              <c:extLst>
                <c:ext xmlns:c15="http://schemas.microsoft.com/office/drawing/2012/chart" uri="{02D57815-91ED-43cb-92C2-25804820EDAC}">
                  <c15:fullRef>
                    <c15:sqref>'РАБОЧАЯ Не вскрывать'!$B$241:$H$241</c15:sqref>
                  </c15:fullRef>
                </c:ext>
              </c:extLst>
              <c:f>'РАБОЧАЯ Не вскрывать'!$H$241</c:f>
              <c:numCache>
                <c:formatCode>0</c:formatCode>
                <c:ptCount val="1"/>
                <c:pt idx="0">
                  <c:v>23</c:v>
                </c:pt>
              </c:numCache>
            </c:numRef>
          </c:val>
          <c:extLst xmlns:c16r2="http://schemas.microsoft.com/office/drawing/2015/06/chart">
            <c:ext xmlns:c16="http://schemas.microsoft.com/office/drawing/2014/chart" uri="{C3380CC4-5D6E-409C-BE32-E72D297353CC}">
              <c16:uniqueId val="{00000016-E84F-49D2-A022-0D393BD6E33E}"/>
            </c:ext>
          </c:extLst>
        </c:ser>
        <c:ser>
          <c:idx val="23"/>
          <c:order val="23"/>
          <c:tx>
            <c:strRef>
              <c:f>'РАБОЧАЯ Не вскрывать'!$A$242</c:f>
              <c:strCache>
                <c:ptCount val="1"/>
                <c:pt idx="0">
                  <c:v>изобразительное искусство</c:v>
                </c:pt>
              </c:strCache>
            </c:strRef>
          </c:tx>
          <c:spPr>
            <a:solidFill>
              <a:schemeClr val="accent6">
                <a:lumMod val="80000"/>
              </a:schemeClr>
            </a:solidFill>
            <a:ln>
              <a:noFill/>
            </a:ln>
            <a:effectLst/>
          </c:spPr>
          <c:invertIfNegative val="0"/>
          <c:cat>
            <c:strRef>
              <c:extLst>
                <c:ext xmlns:c15="http://schemas.microsoft.com/office/drawing/2012/chart" uri="{02D57815-91ED-43cb-92C2-25804820EDAC}">
                  <c15:fullRef>
                    <c15:sqref>'РАБОЧАЯ Не вскрывать'!$B$218:$H$218</c15:sqref>
                  </c15:fullRef>
                </c:ext>
              </c:extLst>
              <c:f>'РАБОЧАЯ Не вскрывать'!$H$218</c:f>
              <c:strCache>
                <c:ptCount val="1"/>
                <c:pt idx="0">
                  <c:v>ИТОГО</c:v>
                </c:pt>
              </c:strCache>
            </c:strRef>
          </c:cat>
          <c:val>
            <c:numRef>
              <c:extLst>
                <c:ext xmlns:c15="http://schemas.microsoft.com/office/drawing/2012/chart" uri="{02D57815-91ED-43cb-92C2-25804820EDAC}">
                  <c15:fullRef>
                    <c15:sqref>'РАБОЧАЯ Не вскрывать'!$B$242:$H$242</c15:sqref>
                  </c15:fullRef>
                </c:ext>
              </c:extLst>
              <c:f>'РАБОЧАЯ Не вскрывать'!$H$242</c:f>
              <c:numCache>
                <c:formatCode>0</c:formatCode>
                <c:ptCount val="1"/>
                <c:pt idx="0">
                  <c:v>43</c:v>
                </c:pt>
              </c:numCache>
            </c:numRef>
          </c:val>
          <c:extLst xmlns:c16r2="http://schemas.microsoft.com/office/drawing/2015/06/chart">
            <c:ext xmlns:c16="http://schemas.microsoft.com/office/drawing/2014/chart" uri="{C3380CC4-5D6E-409C-BE32-E72D297353CC}">
              <c16:uniqueId val="{00000017-E84F-49D2-A022-0D393BD6E33E}"/>
            </c:ext>
          </c:extLst>
        </c:ser>
        <c:ser>
          <c:idx val="24"/>
          <c:order val="24"/>
          <c:tx>
            <c:strRef>
              <c:f>'РАБОЧАЯ Не вскрывать'!$A$243</c:f>
              <c:strCache>
                <c:ptCount val="1"/>
                <c:pt idx="0">
                  <c:v>декоративно-прикладное искусство</c:v>
                </c:pt>
              </c:strCache>
            </c:strRef>
          </c:tx>
          <c:spPr>
            <a:solidFill>
              <a:schemeClr val="accent1">
                <a:lumMod val="60000"/>
                <a:lumOff val="40000"/>
              </a:schemeClr>
            </a:solidFill>
            <a:ln>
              <a:noFill/>
            </a:ln>
            <a:effectLst/>
          </c:spPr>
          <c:invertIfNegative val="0"/>
          <c:cat>
            <c:strRef>
              <c:extLst>
                <c:ext xmlns:c15="http://schemas.microsoft.com/office/drawing/2012/chart" uri="{02D57815-91ED-43cb-92C2-25804820EDAC}">
                  <c15:fullRef>
                    <c15:sqref>'РАБОЧАЯ Не вскрывать'!$B$218:$H$218</c15:sqref>
                  </c15:fullRef>
                </c:ext>
              </c:extLst>
              <c:f>'РАБОЧАЯ Не вскрывать'!$H$218</c:f>
              <c:strCache>
                <c:ptCount val="1"/>
                <c:pt idx="0">
                  <c:v>ИТОГО</c:v>
                </c:pt>
              </c:strCache>
            </c:strRef>
          </c:cat>
          <c:val>
            <c:numRef>
              <c:extLst>
                <c:ext xmlns:c15="http://schemas.microsoft.com/office/drawing/2012/chart" uri="{02D57815-91ED-43cb-92C2-25804820EDAC}">
                  <c15:fullRef>
                    <c15:sqref>'РАБОЧАЯ Не вскрывать'!$B$243:$H$243</c15:sqref>
                  </c15:fullRef>
                </c:ext>
              </c:extLst>
              <c:f>'РАБОЧАЯ Не вскрывать'!$H$243</c:f>
              <c:numCache>
                <c:formatCode>0</c:formatCode>
                <c:ptCount val="1"/>
                <c:pt idx="0">
                  <c:v>55</c:v>
                </c:pt>
              </c:numCache>
            </c:numRef>
          </c:val>
          <c:extLst xmlns:c16r2="http://schemas.microsoft.com/office/drawing/2015/06/chart">
            <c:ext xmlns:c16="http://schemas.microsoft.com/office/drawing/2014/chart" uri="{C3380CC4-5D6E-409C-BE32-E72D297353CC}">
              <c16:uniqueId val="{00000018-E84F-49D2-A022-0D393BD6E33E}"/>
            </c:ext>
          </c:extLst>
        </c:ser>
        <c:ser>
          <c:idx val="25"/>
          <c:order val="25"/>
          <c:tx>
            <c:strRef>
              <c:f>'РАБОЧАЯ Не вскрывать'!$A$244</c:f>
              <c:strCache>
                <c:ptCount val="1"/>
                <c:pt idx="0">
                  <c:v>кино-фото-видео-любителей</c:v>
                </c:pt>
              </c:strCache>
            </c:strRef>
          </c:tx>
          <c:spPr>
            <a:solidFill>
              <a:schemeClr val="accent2">
                <a:lumMod val="60000"/>
                <a:lumOff val="40000"/>
              </a:schemeClr>
            </a:solidFill>
            <a:ln>
              <a:noFill/>
            </a:ln>
            <a:effectLst/>
          </c:spPr>
          <c:invertIfNegative val="0"/>
          <c:cat>
            <c:strRef>
              <c:extLst>
                <c:ext xmlns:c15="http://schemas.microsoft.com/office/drawing/2012/chart" uri="{02D57815-91ED-43cb-92C2-25804820EDAC}">
                  <c15:fullRef>
                    <c15:sqref>'РАБОЧАЯ Не вскрывать'!$B$218:$H$218</c15:sqref>
                  </c15:fullRef>
                </c:ext>
              </c:extLst>
              <c:f>'РАБОЧАЯ Не вскрывать'!$H$218</c:f>
              <c:strCache>
                <c:ptCount val="1"/>
                <c:pt idx="0">
                  <c:v>ИТОГО</c:v>
                </c:pt>
              </c:strCache>
            </c:strRef>
          </c:cat>
          <c:val>
            <c:numRef>
              <c:extLst>
                <c:ext xmlns:c15="http://schemas.microsoft.com/office/drawing/2012/chart" uri="{02D57815-91ED-43cb-92C2-25804820EDAC}">
                  <c15:fullRef>
                    <c15:sqref>'РАБОЧАЯ Не вскрывать'!$B$244:$H$244</c15:sqref>
                  </c15:fullRef>
                </c:ext>
              </c:extLst>
              <c:f>'РАБОЧАЯ Не вскрывать'!$H$244</c:f>
              <c:numCache>
                <c:formatCode>0</c:formatCode>
                <c:ptCount val="1"/>
                <c:pt idx="0">
                  <c:v>0</c:v>
                </c:pt>
              </c:numCache>
            </c:numRef>
          </c:val>
          <c:extLst xmlns:c16r2="http://schemas.microsoft.com/office/drawing/2015/06/chart">
            <c:ext xmlns:c16="http://schemas.microsoft.com/office/drawing/2014/chart" uri="{C3380CC4-5D6E-409C-BE32-E72D297353CC}">
              <c16:uniqueId val="{00000019-E84F-49D2-A022-0D393BD6E33E}"/>
            </c:ext>
          </c:extLst>
        </c:ser>
        <c:ser>
          <c:idx val="26"/>
          <c:order val="26"/>
          <c:tx>
            <c:strRef>
              <c:f>'РАБОЧАЯ Не вскрывать'!$A$245</c:f>
              <c:strCache>
                <c:ptCount val="1"/>
                <c:pt idx="0">
                  <c:v>цирковое искусство</c:v>
                </c:pt>
              </c:strCache>
            </c:strRef>
          </c:tx>
          <c:spPr>
            <a:solidFill>
              <a:schemeClr val="accent3">
                <a:lumMod val="60000"/>
                <a:lumOff val="40000"/>
              </a:schemeClr>
            </a:solidFill>
            <a:ln>
              <a:noFill/>
            </a:ln>
            <a:effectLst/>
          </c:spPr>
          <c:invertIfNegative val="0"/>
          <c:cat>
            <c:strRef>
              <c:extLst>
                <c:ext xmlns:c15="http://schemas.microsoft.com/office/drawing/2012/chart" uri="{02D57815-91ED-43cb-92C2-25804820EDAC}">
                  <c15:fullRef>
                    <c15:sqref>'РАБОЧАЯ Не вскрывать'!$B$218:$H$218</c15:sqref>
                  </c15:fullRef>
                </c:ext>
              </c:extLst>
              <c:f>'РАБОЧАЯ Не вскрывать'!$H$218</c:f>
              <c:strCache>
                <c:ptCount val="1"/>
                <c:pt idx="0">
                  <c:v>ИТОГО</c:v>
                </c:pt>
              </c:strCache>
            </c:strRef>
          </c:cat>
          <c:val>
            <c:numRef>
              <c:extLst>
                <c:ext xmlns:c15="http://schemas.microsoft.com/office/drawing/2012/chart" uri="{02D57815-91ED-43cb-92C2-25804820EDAC}">
                  <c15:fullRef>
                    <c15:sqref>'РАБОЧАЯ Не вскрывать'!$B$245:$H$245</c15:sqref>
                  </c15:fullRef>
                </c:ext>
              </c:extLst>
              <c:f>'РАБОЧАЯ Не вскрывать'!$H$245</c:f>
              <c:numCache>
                <c:formatCode>0</c:formatCode>
                <c:ptCount val="1"/>
                <c:pt idx="0">
                  <c:v>23</c:v>
                </c:pt>
              </c:numCache>
            </c:numRef>
          </c:val>
          <c:extLst xmlns:c16r2="http://schemas.microsoft.com/office/drawing/2015/06/chart">
            <c:ext xmlns:c16="http://schemas.microsoft.com/office/drawing/2014/chart" uri="{C3380CC4-5D6E-409C-BE32-E72D297353CC}">
              <c16:uniqueId val="{0000001A-E84F-49D2-A022-0D393BD6E33E}"/>
            </c:ext>
          </c:extLst>
        </c:ser>
        <c:ser>
          <c:idx val="27"/>
          <c:order val="27"/>
          <c:tx>
            <c:strRef>
              <c:f>'РАБОЧАЯ Не вскрывать'!$A$246</c:f>
              <c:strCache>
                <c:ptCount val="1"/>
                <c:pt idx="0">
                  <c:v>прочие</c:v>
                </c:pt>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'РАБОЧАЯ Не вскрывать'!$B$218:$H$218</c15:sqref>
                  </c15:fullRef>
                </c:ext>
              </c:extLst>
              <c:f>'РАБОЧАЯ Не вскрывать'!$H$218</c:f>
              <c:strCache>
                <c:ptCount val="1"/>
                <c:pt idx="0">
                  <c:v>ИТОГО</c:v>
                </c:pt>
              </c:strCache>
            </c:strRef>
          </c:cat>
          <c:val>
            <c:numRef>
              <c:extLst>
                <c:ext xmlns:c15="http://schemas.microsoft.com/office/drawing/2012/chart" uri="{02D57815-91ED-43cb-92C2-25804820EDAC}">
                  <c15:fullRef>
                    <c15:sqref>'РАБОЧАЯ Не вскрывать'!$B$246:$H$246</c15:sqref>
                  </c15:fullRef>
                </c:ext>
              </c:extLst>
              <c:f>'РАБОЧАЯ Не вскрывать'!$H$246</c:f>
              <c:numCache>
                <c:formatCode>0</c:formatCode>
                <c:ptCount val="1"/>
                <c:pt idx="0">
                  <c:v>0</c:v>
                </c:pt>
              </c:numCache>
            </c:numRef>
          </c:val>
          <c:extLst xmlns:c16r2="http://schemas.microsoft.com/office/drawing/2015/06/chart">
            <c:ext xmlns:c16="http://schemas.microsoft.com/office/drawing/2014/chart" uri="{C3380CC4-5D6E-409C-BE32-E72D297353CC}">
              <c16:uniqueId val="{0000001B-E84F-49D2-A022-0D393BD6E33E}"/>
            </c:ext>
          </c:extLst>
        </c:ser>
        <c:dLbls>
          <c:showLegendKey val="0"/>
          <c:showVal val="0"/>
          <c:showCatName val="0"/>
          <c:showSerName val="0"/>
          <c:showPercent val="0"/>
          <c:showBubbleSize val="0"/>
        </c:dLbls>
        <c:gapWidth val="182"/>
        <c:axId val="209403048"/>
        <c:axId val="209399912"/>
        <c:extLst xmlns:c16r2="http://schemas.microsoft.com/office/drawing/2015/06/chart">
          <c:ext xmlns:c15="http://schemas.microsoft.com/office/drawing/2012/chart" uri="{02D57815-91ED-43cb-92C2-25804820EDAC}">
            <c15:filteredBarSeries>
              <c15:ser>
                <c:idx val="28"/>
                <c:order val="28"/>
                <c:tx>
                  <c:strRef>
                    <c:extLst xmlns:c16r2="http://schemas.microsoft.com/office/drawing/2015/06/chart">
                      <c:ext uri="{02D57815-91ED-43cb-92C2-25804820EDAC}">
                        <c15:formulaRef>
                          <c15:sqref>'РАБОЧАЯ Не вскрывать'!$A$247</c15:sqref>
                        </c15:formulaRef>
                      </c:ext>
                    </c:extLst>
                    <c:strCache>
                      <c:ptCount val="1"/>
                    </c:strCache>
                  </c:strRef>
                </c:tx>
                <c:spPr>
                  <a:solidFill>
                    <a:schemeClr val="accent5">
                      <a:lumMod val="60000"/>
                      <a:lumOff val="40000"/>
                    </a:schemeClr>
                  </a:solidFill>
                  <a:ln>
                    <a:noFill/>
                  </a:ln>
                  <a:effectLst/>
                </c:spPr>
                <c:invertIfNegative val="0"/>
                <c:cat>
                  <c:strRef>
                    <c:extLst>
                      <c:ext uri="{02D57815-91ED-43cb-92C2-25804820EDAC}">
                        <c15:fullRef>
                          <c15:sqref>'РАБОЧАЯ Не вскрывать'!$B$218:$H$218</c15:sqref>
                        </c15:fullRef>
                        <c15:formulaRef>
                          <c15:sqref>'РАБОЧАЯ Не вскрывать'!$H$218</c15:sqref>
                        </c15:formulaRef>
                      </c:ext>
                    </c:extLst>
                    <c:strCache>
                      <c:ptCount val="1"/>
                      <c:pt idx="0">
                        <c:v>ИТОГО</c:v>
                      </c:pt>
                    </c:strCache>
                  </c:strRef>
                </c:cat>
                <c:val>
                  <c:numRef>
                    <c:extLst>
                      <c:ext uri="{02D57815-91ED-43cb-92C2-25804820EDAC}">
                        <c15:fullRef>
                          <c15:sqref>'РАБОЧАЯ Не вскрывать'!$B$247:$H$247</c15:sqref>
                        </c15:fullRef>
                        <c15:formulaRef>
                          <c15:sqref>'РАБОЧАЯ Не вскрывать'!$H$247</c15:sqref>
                        </c15:formulaRef>
                      </c:ext>
                    </c:extLst>
                    <c:numCache>
                      <c:formatCode>0</c:formatCode>
                      <c:ptCount val="1"/>
                      <c:pt idx="0">
                        <c:v>600</c:v>
                      </c:pt>
                    </c:numCache>
                  </c:numRef>
                </c:val>
                <c:extLst xmlns:c16r2="http://schemas.microsoft.com/office/drawing/2015/06/chart">
                  <c:ext xmlns:c16="http://schemas.microsoft.com/office/drawing/2014/chart" uri="{C3380CC4-5D6E-409C-BE32-E72D297353CC}">
                    <c16:uniqueId val="{0000001C-E84F-49D2-A022-0D393BD6E33E}"/>
                  </c:ext>
                </c:extLst>
              </c15:ser>
            </c15:filteredBarSeries>
            <c15:filteredBarSeries>
              <c15:ser>
                <c:idx val="29"/>
                <c:order val="29"/>
                <c:tx>
                  <c:strRef>
                    <c:extLst xmlns:c16r2="http://schemas.microsoft.com/office/drawing/2015/06/chart" xmlns:c15="http://schemas.microsoft.com/office/drawing/2012/chart">
                      <c:ext xmlns:c15="http://schemas.microsoft.com/office/drawing/2012/chart" uri="{02D57815-91ED-43cb-92C2-25804820EDAC}">
                        <c15:formulaRef>
                          <c15:sqref>'РАБОЧАЯ Не вскрывать'!$A$248</c15:sqref>
                        </c15:formulaRef>
                      </c:ext>
                    </c:extLst>
                    <c:strCache>
                      <c:ptCount val="1"/>
                    </c:strCache>
                  </c:strRef>
                </c:tx>
                <c:spPr>
                  <a:solidFill>
                    <a:schemeClr val="accent6">
                      <a:lumMod val="60000"/>
                      <a:lumOff val="40000"/>
                    </a:schemeClr>
                  </a:solidFill>
                  <a:ln>
                    <a:noFill/>
                  </a:ln>
                  <a:effectLst/>
                </c:spPr>
                <c:invertIfNegative val="0"/>
                <c:cat>
                  <c:strRef>
                    <c:extLst>
                      <c:ext xmlns:c15="http://schemas.microsoft.com/office/drawing/2012/chart" uri="{02D57815-91ED-43cb-92C2-25804820EDAC}">
                        <c15:fullRef>
                          <c15:sqref>'РАБОЧАЯ Не вскрывать'!$B$218:$H$218</c15:sqref>
                        </c15:fullRef>
                        <c15:formulaRef>
                          <c15:sqref>'РАБОЧАЯ Не вскрывать'!$H$218</c15:sqref>
                        </c15:formulaRef>
                      </c:ext>
                    </c:extLst>
                    <c:strCache>
                      <c:ptCount val="1"/>
                      <c:pt idx="0">
                        <c:v>ИТОГО</c:v>
                      </c:pt>
                    </c:strCache>
                  </c:strRef>
                </c:cat>
                <c:val>
                  <c:numRef>
                    <c:extLst>
                      <c:ext xmlns:c15="http://schemas.microsoft.com/office/drawing/2012/chart" uri="{02D57815-91ED-43cb-92C2-25804820EDAC}">
                        <c15:fullRef>
                          <c15:sqref>'РАБОЧАЯ Не вскрывать'!$B$248:$H$248</c15:sqref>
                        </c15:fullRef>
                        <c15:formulaRef>
                          <c15:sqref>'РАБОЧАЯ Не вскрывать'!$H$248</c15:sqref>
                        </c15:formulaRef>
                      </c:ext>
                    </c:extLst>
                    <c:numCache>
                      <c:formatCode>General</c:formatCode>
                      <c:ptCount val="1"/>
                    </c:numCache>
                  </c:numRef>
                </c:val>
                <c:extLst xmlns:c16r2="http://schemas.microsoft.com/office/drawing/2015/06/chart" xmlns:c15="http://schemas.microsoft.com/office/drawing/2012/chart">
                  <c:ext xmlns:c16="http://schemas.microsoft.com/office/drawing/2014/chart" uri="{C3380CC4-5D6E-409C-BE32-E72D297353CC}">
                    <c16:uniqueId val="{0000001D-E84F-49D2-A022-0D393BD6E33E}"/>
                  </c:ext>
                </c:extLst>
              </c15:ser>
            </c15:filteredBarSeries>
          </c:ext>
        </c:extLst>
      </c:barChart>
      <c:catAx>
        <c:axId val="209403048"/>
        <c:scaling>
          <c:orientation val="minMax"/>
        </c:scaling>
        <c:delete val="1"/>
        <c:axPos val="l"/>
        <c:numFmt formatCode="General" sourceLinked="1"/>
        <c:majorTickMark val="none"/>
        <c:minorTickMark val="none"/>
        <c:tickLblPos val="nextTo"/>
        <c:crossAx val="209399912"/>
        <c:crosses val="autoZero"/>
        <c:auto val="1"/>
        <c:lblAlgn val="ctr"/>
        <c:lblOffset val="100"/>
        <c:noMultiLvlLbl val="0"/>
      </c:catAx>
      <c:valAx>
        <c:axId val="2093999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9403048"/>
        <c:crosses val="autoZero"/>
        <c:crossBetween val="between"/>
      </c:valAx>
      <c:spPr>
        <a:noFill/>
        <a:ln>
          <a:noFill/>
        </a:ln>
        <a:effectLst/>
      </c:spPr>
    </c:plotArea>
    <c:legend>
      <c:legendPos val="r"/>
      <c:layout>
        <c:manualLayout>
          <c:xMode val="edge"/>
          <c:yMode val="edge"/>
          <c:x val="0.6533949776126885"/>
          <c:y val="9.2634743183203389E-2"/>
          <c:w val="0.32668669116464572"/>
          <c:h val="0.9073652568167965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ru-RU"/>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ru-RU"/>
              <a:t>Количество формирований/кружков самодеятельного народного творчества </a:t>
            </a:r>
          </a:p>
          <a:p>
            <a:pPr>
              <a:defRPr/>
            </a:pPr>
            <a:r>
              <a:rPr lang="ru-RU"/>
              <a:t>по жанрам в отчетный период</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ru-RU"/>
        </a:p>
      </c:txPr>
    </c:title>
    <c:autoTitleDeleted val="0"/>
    <c:plotArea>
      <c:layout/>
      <c:barChart>
        <c:barDir val="bar"/>
        <c:grouping val="clustered"/>
        <c:varyColors val="0"/>
        <c:ser>
          <c:idx val="0"/>
          <c:order val="0"/>
          <c:tx>
            <c:strRef>
              <c:f>'РАБОЧАЯ Не вскрывать'!$A$187</c:f>
              <c:strCache>
                <c:ptCount val="1"/>
                <c:pt idx="0">
                  <c:v>вокал, хор академический</c:v>
                </c:pt>
              </c:strCache>
            </c:strRef>
          </c:tx>
          <c:spPr>
            <a:solidFill>
              <a:schemeClr val="accent1"/>
            </a:solidFill>
            <a:ln>
              <a:noFill/>
            </a:ln>
            <a:effectLst/>
          </c:spPr>
          <c:invertIfNegative val="0"/>
          <c:cat>
            <c:strRef>
              <c:f>'РАБОЧАЯ Не вскрывать'!$B$186:$H$186</c:f>
              <c:strCache>
                <c:ptCount val="7"/>
                <c:pt idx="0">
                  <c:v>до 14 лет</c:v>
                </c:pt>
                <c:pt idx="1">
                  <c:v>14-35</c:v>
                </c:pt>
                <c:pt idx="2">
                  <c:v>35-60</c:v>
                </c:pt>
                <c:pt idx="3">
                  <c:v>старше 60</c:v>
                </c:pt>
                <c:pt idx="4">
                  <c:v>смешанный</c:v>
                </c:pt>
                <c:pt idx="5">
                  <c:v>инклюзивный</c:v>
                </c:pt>
                <c:pt idx="6">
                  <c:v>ИТОГО</c:v>
                </c:pt>
              </c:strCache>
            </c:strRef>
          </c:cat>
          <c:val>
            <c:numRef>
              <c:f>'РАБОЧАЯ Не вскрывать'!$B$187:$H$187</c:f>
              <c:numCache>
                <c:formatCode>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16CE-4C06-9469-AF55415A62C7}"/>
            </c:ext>
          </c:extLst>
        </c:ser>
        <c:ser>
          <c:idx val="1"/>
          <c:order val="1"/>
          <c:tx>
            <c:strRef>
              <c:f>'РАБОЧАЯ Не вскрывать'!$A$188</c:f>
              <c:strCache>
                <c:ptCount val="1"/>
                <c:pt idx="0">
                  <c:v>вокал, хор народный</c:v>
                </c:pt>
              </c:strCache>
            </c:strRef>
          </c:tx>
          <c:spPr>
            <a:solidFill>
              <a:schemeClr val="accent2"/>
            </a:solidFill>
            <a:ln>
              <a:noFill/>
            </a:ln>
            <a:effectLst/>
          </c:spPr>
          <c:invertIfNegative val="0"/>
          <c:cat>
            <c:strRef>
              <c:f>'РАБОЧАЯ Не вскрывать'!$B$186:$H$186</c:f>
              <c:strCache>
                <c:ptCount val="7"/>
                <c:pt idx="0">
                  <c:v>до 14 лет</c:v>
                </c:pt>
                <c:pt idx="1">
                  <c:v>14-35</c:v>
                </c:pt>
                <c:pt idx="2">
                  <c:v>35-60</c:v>
                </c:pt>
                <c:pt idx="3">
                  <c:v>старше 60</c:v>
                </c:pt>
                <c:pt idx="4">
                  <c:v>смешанный</c:v>
                </c:pt>
                <c:pt idx="5">
                  <c:v>инклюзивный</c:v>
                </c:pt>
                <c:pt idx="6">
                  <c:v>ИТОГО</c:v>
                </c:pt>
              </c:strCache>
            </c:strRef>
          </c:cat>
          <c:val>
            <c:numRef>
              <c:f>'РАБОЧАЯ Не вскрывать'!$B$188:$H$188</c:f>
              <c:numCache>
                <c:formatCode>0</c:formatCode>
                <c:ptCount val="7"/>
                <c:pt idx="0">
                  <c:v>0</c:v>
                </c:pt>
                <c:pt idx="1">
                  <c:v>0</c:v>
                </c:pt>
                <c:pt idx="2">
                  <c:v>1</c:v>
                </c:pt>
                <c:pt idx="3">
                  <c:v>1</c:v>
                </c:pt>
                <c:pt idx="4">
                  <c:v>0</c:v>
                </c:pt>
                <c:pt idx="5">
                  <c:v>0</c:v>
                </c:pt>
                <c:pt idx="6">
                  <c:v>2</c:v>
                </c:pt>
              </c:numCache>
            </c:numRef>
          </c:val>
          <c:extLst xmlns:c16r2="http://schemas.microsoft.com/office/drawing/2015/06/chart">
            <c:ext xmlns:c16="http://schemas.microsoft.com/office/drawing/2014/chart" uri="{C3380CC4-5D6E-409C-BE32-E72D297353CC}">
              <c16:uniqueId val="{00000001-16CE-4C06-9469-AF55415A62C7}"/>
            </c:ext>
          </c:extLst>
        </c:ser>
        <c:ser>
          <c:idx val="2"/>
          <c:order val="2"/>
          <c:tx>
            <c:strRef>
              <c:f>'РАБОЧАЯ Не вскрывать'!$A$189</c:f>
              <c:strCache>
                <c:ptCount val="1"/>
                <c:pt idx="0">
                  <c:v>вокал, ансамбль академический</c:v>
                </c:pt>
              </c:strCache>
            </c:strRef>
          </c:tx>
          <c:spPr>
            <a:solidFill>
              <a:schemeClr val="accent3"/>
            </a:solidFill>
            <a:ln>
              <a:noFill/>
            </a:ln>
            <a:effectLst/>
          </c:spPr>
          <c:invertIfNegative val="0"/>
          <c:cat>
            <c:strRef>
              <c:f>'РАБОЧАЯ Не вскрывать'!$B$186:$H$186</c:f>
              <c:strCache>
                <c:ptCount val="7"/>
                <c:pt idx="0">
                  <c:v>до 14 лет</c:v>
                </c:pt>
                <c:pt idx="1">
                  <c:v>14-35</c:v>
                </c:pt>
                <c:pt idx="2">
                  <c:v>35-60</c:v>
                </c:pt>
                <c:pt idx="3">
                  <c:v>старше 60</c:v>
                </c:pt>
                <c:pt idx="4">
                  <c:v>смешанный</c:v>
                </c:pt>
                <c:pt idx="5">
                  <c:v>инклюзивный</c:v>
                </c:pt>
                <c:pt idx="6">
                  <c:v>ИТОГО</c:v>
                </c:pt>
              </c:strCache>
            </c:strRef>
          </c:cat>
          <c:val>
            <c:numRef>
              <c:f>'РАБОЧАЯ Не вскрывать'!$B$189:$H$189</c:f>
              <c:numCache>
                <c:formatCode>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2-16CE-4C06-9469-AF55415A62C7}"/>
            </c:ext>
          </c:extLst>
        </c:ser>
        <c:ser>
          <c:idx val="3"/>
          <c:order val="3"/>
          <c:tx>
            <c:strRef>
              <c:f>'РАБОЧАЯ Не вскрывать'!$A$190</c:f>
              <c:strCache>
                <c:ptCount val="1"/>
                <c:pt idx="0">
                  <c:v>вокал, ансамбль народный</c:v>
                </c:pt>
              </c:strCache>
            </c:strRef>
          </c:tx>
          <c:spPr>
            <a:solidFill>
              <a:schemeClr val="accent4"/>
            </a:solidFill>
            <a:ln>
              <a:noFill/>
            </a:ln>
            <a:effectLst/>
          </c:spPr>
          <c:invertIfNegative val="0"/>
          <c:cat>
            <c:strRef>
              <c:f>'РАБОЧАЯ Не вскрывать'!$B$186:$H$186</c:f>
              <c:strCache>
                <c:ptCount val="7"/>
                <c:pt idx="0">
                  <c:v>до 14 лет</c:v>
                </c:pt>
                <c:pt idx="1">
                  <c:v>14-35</c:v>
                </c:pt>
                <c:pt idx="2">
                  <c:v>35-60</c:v>
                </c:pt>
                <c:pt idx="3">
                  <c:v>старше 60</c:v>
                </c:pt>
                <c:pt idx="4">
                  <c:v>смешанный</c:v>
                </c:pt>
                <c:pt idx="5">
                  <c:v>инклюзивный</c:v>
                </c:pt>
                <c:pt idx="6">
                  <c:v>ИТОГО</c:v>
                </c:pt>
              </c:strCache>
            </c:strRef>
          </c:cat>
          <c:val>
            <c:numRef>
              <c:f>'РАБОЧАЯ Не вскрывать'!$B$190:$H$190</c:f>
              <c:numCache>
                <c:formatCode>0</c:formatCode>
                <c:ptCount val="7"/>
                <c:pt idx="0">
                  <c:v>0</c:v>
                </c:pt>
                <c:pt idx="1">
                  <c:v>0</c:v>
                </c:pt>
                <c:pt idx="2">
                  <c:v>1</c:v>
                </c:pt>
                <c:pt idx="3">
                  <c:v>1</c:v>
                </c:pt>
                <c:pt idx="4">
                  <c:v>0</c:v>
                </c:pt>
                <c:pt idx="5">
                  <c:v>0</c:v>
                </c:pt>
                <c:pt idx="6">
                  <c:v>2</c:v>
                </c:pt>
              </c:numCache>
            </c:numRef>
          </c:val>
          <c:extLst xmlns:c16r2="http://schemas.microsoft.com/office/drawing/2015/06/chart">
            <c:ext xmlns:c16="http://schemas.microsoft.com/office/drawing/2014/chart" uri="{C3380CC4-5D6E-409C-BE32-E72D297353CC}">
              <c16:uniqueId val="{00000003-16CE-4C06-9469-AF55415A62C7}"/>
            </c:ext>
          </c:extLst>
        </c:ser>
        <c:ser>
          <c:idx val="4"/>
          <c:order val="4"/>
          <c:tx>
            <c:strRef>
              <c:f>'РАБОЧАЯ Не вскрывать'!$A$191</c:f>
              <c:strCache>
                <c:ptCount val="1"/>
                <c:pt idx="0">
                  <c:v>вокал, студия эстрадного пения</c:v>
                </c:pt>
              </c:strCache>
            </c:strRef>
          </c:tx>
          <c:spPr>
            <a:solidFill>
              <a:schemeClr val="accent5"/>
            </a:solidFill>
            <a:ln>
              <a:noFill/>
            </a:ln>
            <a:effectLst/>
          </c:spPr>
          <c:invertIfNegative val="0"/>
          <c:cat>
            <c:strRef>
              <c:f>'РАБОЧАЯ Не вскрывать'!$B$186:$H$186</c:f>
              <c:strCache>
                <c:ptCount val="7"/>
                <c:pt idx="0">
                  <c:v>до 14 лет</c:v>
                </c:pt>
                <c:pt idx="1">
                  <c:v>14-35</c:v>
                </c:pt>
                <c:pt idx="2">
                  <c:v>35-60</c:v>
                </c:pt>
                <c:pt idx="3">
                  <c:v>старше 60</c:v>
                </c:pt>
                <c:pt idx="4">
                  <c:v>смешанный</c:v>
                </c:pt>
                <c:pt idx="5">
                  <c:v>инклюзивный</c:v>
                </c:pt>
                <c:pt idx="6">
                  <c:v>ИТОГО</c:v>
                </c:pt>
              </c:strCache>
            </c:strRef>
          </c:cat>
          <c:val>
            <c:numRef>
              <c:f>'РАБОЧАЯ Не вскрывать'!$B$191:$H$191</c:f>
              <c:numCache>
                <c:formatCode>0</c:formatCode>
                <c:ptCount val="7"/>
                <c:pt idx="0">
                  <c:v>7</c:v>
                </c:pt>
                <c:pt idx="1">
                  <c:v>0</c:v>
                </c:pt>
                <c:pt idx="2">
                  <c:v>0</c:v>
                </c:pt>
                <c:pt idx="3">
                  <c:v>0</c:v>
                </c:pt>
                <c:pt idx="4">
                  <c:v>0</c:v>
                </c:pt>
                <c:pt idx="5">
                  <c:v>0</c:v>
                </c:pt>
                <c:pt idx="6">
                  <c:v>7</c:v>
                </c:pt>
              </c:numCache>
            </c:numRef>
          </c:val>
          <c:extLst xmlns:c16r2="http://schemas.microsoft.com/office/drawing/2015/06/chart">
            <c:ext xmlns:c16="http://schemas.microsoft.com/office/drawing/2014/chart" uri="{C3380CC4-5D6E-409C-BE32-E72D297353CC}">
              <c16:uniqueId val="{00000004-16CE-4C06-9469-AF55415A62C7}"/>
            </c:ext>
          </c:extLst>
        </c:ser>
        <c:ser>
          <c:idx val="5"/>
          <c:order val="5"/>
          <c:tx>
            <c:strRef>
              <c:f>'РАБОЧАЯ Не вскрывать'!$A$192</c:f>
              <c:strCache>
                <c:ptCount val="1"/>
                <c:pt idx="0">
                  <c:v>хореография, народный танец</c:v>
                </c:pt>
              </c:strCache>
            </c:strRef>
          </c:tx>
          <c:spPr>
            <a:solidFill>
              <a:schemeClr val="accent6"/>
            </a:solidFill>
            <a:ln>
              <a:noFill/>
            </a:ln>
            <a:effectLst/>
          </c:spPr>
          <c:invertIfNegative val="0"/>
          <c:cat>
            <c:strRef>
              <c:f>'РАБОЧАЯ Не вскрывать'!$B$186:$H$186</c:f>
              <c:strCache>
                <c:ptCount val="7"/>
                <c:pt idx="0">
                  <c:v>до 14 лет</c:v>
                </c:pt>
                <c:pt idx="1">
                  <c:v>14-35</c:v>
                </c:pt>
                <c:pt idx="2">
                  <c:v>35-60</c:v>
                </c:pt>
                <c:pt idx="3">
                  <c:v>старше 60</c:v>
                </c:pt>
                <c:pt idx="4">
                  <c:v>смешанный</c:v>
                </c:pt>
                <c:pt idx="5">
                  <c:v>инклюзивный</c:v>
                </c:pt>
                <c:pt idx="6">
                  <c:v>ИТОГО</c:v>
                </c:pt>
              </c:strCache>
            </c:strRef>
          </c:cat>
          <c:val>
            <c:numRef>
              <c:f>'РАБОЧАЯ Не вскрывать'!$B$192:$H$192</c:f>
              <c:numCache>
                <c:formatCode>0</c:formatCode>
                <c:ptCount val="7"/>
                <c:pt idx="0">
                  <c:v>7</c:v>
                </c:pt>
                <c:pt idx="1">
                  <c:v>0</c:v>
                </c:pt>
                <c:pt idx="2">
                  <c:v>0</c:v>
                </c:pt>
                <c:pt idx="3">
                  <c:v>0</c:v>
                </c:pt>
                <c:pt idx="4">
                  <c:v>0</c:v>
                </c:pt>
                <c:pt idx="5">
                  <c:v>0</c:v>
                </c:pt>
                <c:pt idx="6">
                  <c:v>7</c:v>
                </c:pt>
              </c:numCache>
            </c:numRef>
          </c:val>
          <c:extLst xmlns:c16r2="http://schemas.microsoft.com/office/drawing/2015/06/chart">
            <c:ext xmlns:c16="http://schemas.microsoft.com/office/drawing/2014/chart" uri="{C3380CC4-5D6E-409C-BE32-E72D297353CC}">
              <c16:uniqueId val="{00000005-16CE-4C06-9469-AF55415A62C7}"/>
            </c:ext>
          </c:extLst>
        </c:ser>
        <c:ser>
          <c:idx val="6"/>
          <c:order val="6"/>
          <c:tx>
            <c:strRef>
              <c:f>'РАБОЧАЯ Не вскрывать'!$A$193</c:f>
              <c:strCache>
                <c:ptCount val="1"/>
                <c:pt idx="0">
                  <c:v>хореография, классический танца</c:v>
                </c:pt>
              </c:strCache>
            </c:strRef>
          </c:tx>
          <c:spPr>
            <a:solidFill>
              <a:schemeClr val="accent1">
                <a:lumMod val="60000"/>
              </a:schemeClr>
            </a:solidFill>
            <a:ln>
              <a:noFill/>
            </a:ln>
            <a:effectLst/>
          </c:spPr>
          <c:invertIfNegative val="0"/>
          <c:cat>
            <c:strRef>
              <c:f>'РАБОЧАЯ Не вскрывать'!$B$186:$H$186</c:f>
              <c:strCache>
                <c:ptCount val="7"/>
                <c:pt idx="0">
                  <c:v>до 14 лет</c:v>
                </c:pt>
                <c:pt idx="1">
                  <c:v>14-35</c:v>
                </c:pt>
                <c:pt idx="2">
                  <c:v>35-60</c:v>
                </c:pt>
                <c:pt idx="3">
                  <c:v>старше 60</c:v>
                </c:pt>
                <c:pt idx="4">
                  <c:v>смешанный</c:v>
                </c:pt>
                <c:pt idx="5">
                  <c:v>инклюзивный</c:v>
                </c:pt>
                <c:pt idx="6">
                  <c:v>ИТОГО</c:v>
                </c:pt>
              </c:strCache>
            </c:strRef>
          </c:cat>
          <c:val>
            <c:numRef>
              <c:f>'РАБОЧАЯ Не вскрывать'!$B$193:$H$193</c:f>
              <c:numCache>
                <c:formatCode>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6-16CE-4C06-9469-AF55415A62C7}"/>
            </c:ext>
          </c:extLst>
        </c:ser>
        <c:ser>
          <c:idx val="7"/>
          <c:order val="7"/>
          <c:tx>
            <c:strRef>
              <c:f>'РАБОЧАЯ Не вскрывать'!$A$194</c:f>
              <c:strCache>
                <c:ptCount val="1"/>
                <c:pt idx="0">
                  <c:v>хореография, современный танец</c:v>
                </c:pt>
              </c:strCache>
            </c:strRef>
          </c:tx>
          <c:spPr>
            <a:solidFill>
              <a:schemeClr val="accent2">
                <a:lumMod val="60000"/>
              </a:schemeClr>
            </a:solidFill>
            <a:ln>
              <a:noFill/>
            </a:ln>
            <a:effectLst/>
          </c:spPr>
          <c:invertIfNegative val="0"/>
          <c:cat>
            <c:strRef>
              <c:f>'РАБОЧАЯ Не вскрывать'!$B$186:$H$186</c:f>
              <c:strCache>
                <c:ptCount val="7"/>
                <c:pt idx="0">
                  <c:v>до 14 лет</c:v>
                </c:pt>
                <c:pt idx="1">
                  <c:v>14-35</c:v>
                </c:pt>
                <c:pt idx="2">
                  <c:v>35-60</c:v>
                </c:pt>
                <c:pt idx="3">
                  <c:v>старше 60</c:v>
                </c:pt>
                <c:pt idx="4">
                  <c:v>смешанный</c:v>
                </c:pt>
                <c:pt idx="5">
                  <c:v>инклюзивный</c:v>
                </c:pt>
                <c:pt idx="6">
                  <c:v>ИТОГО</c:v>
                </c:pt>
              </c:strCache>
            </c:strRef>
          </c:cat>
          <c:val>
            <c:numRef>
              <c:f>'РАБОЧАЯ Не вскрывать'!$B$194:$H$194</c:f>
              <c:numCache>
                <c:formatCode>0</c:formatCode>
                <c:ptCount val="7"/>
                <c:pt idx="0">
                  <c:v>14</c:v>
                </c:pt>
                <c:pt idx="1">
                  <c:v>0</c:v>
                </c:pt>
                <c:pt idx="2">
                  <c:v>0</c:v>
                </c:pt>
                <c:pt idx="3">
                  <c:v>0</c:v>
                </c:pt>
                <c:pt idx="4">
                  <c:v>0</c:v>
                </c:pt>
                <c:pt idx="5">
                  <c:v>0</c:v>
                </c:pt>
                <c:pt idx="6">
                  <c:v>14</c:v>
                </c:pt>
              </c:numCache>
            </c:numRef>
          </c:val>
          <c:extLst xmlns:c16r2="http://schemas.microsoft.com/office/drawing/2015/06/chart">
            <c:ext xmlns:c16="http://schemas.microsoft.com/office/drawing/2014/chart" uri="{C3380CC4-5D6E-409C-BE32-E72D297353CC}">
              <c16:uniqueId val="{00000007-16CE-4C06-9469-AF55415A62C7}"/>
            </c:ext>
          </c:extLst>
        </c:ser>
        <c:ser>
          <c:idx val="8"/>
          <c:order val="8"/>
          <c:tx>
            <c:strRef>
              <c:f>'РАБОЧАЯ Не вскрывать'!$A$195</c:f>
              <c:strCache>
                <c:ptCount val="1"/>
                <c:pt idx="0">
                  <c:v>хореография, бальный и эстрадно-спортивный танец</c:v>
                </c:pt>
              </c:strCache>
            </c:strRef>
          </c:tx>
          <c:spPr>
            <a:solidFill>
              <a:schemeClr val="accent3">
                <a:lumMod val="60000"/>
              </a:schemeClr>
            </a:solidFill>
            <a:ln>
              <a:noFill/>
            </a:ln>
            <a:effectLst/>
          </c:spPr>
          <c:invertIfNegative val="0"/>
          <c:cat>
            <c:strRef>
              <c:f>'РАБОЧАЯ Не вскрывать'!$B$186:$H$186</c:f>
              <c:strCache>
                <c:ptCount val="7"/>
                <c:pt idx="0">
                  <c:v>до 14 лет</c:v>
                </c:pt>
                <c:pt idx="1">
                  <c:v>14-35</c:v>
                </c:pt>
                <c:pt idx="2">
                  <c:v>35-60</c:v>
                </c:pt>
                <c:pt idx="3">
                  <c:v>старше 60</c:v>
                </c:pt>
                <c:pt idx="4">
                  <c:v>смешанный</c:v>
                </c:pt>
                <c:pt idx="5">
                  <c:v>инклюзивный</c:v>
                </c:pt>
                <c:pt idx="6">
                  <c:v>ИТОГО</c:v>
                </c:pt>
              </c:strCache>
            </c:strRef>
          </c:cat>
          <c:val>
            <c:numRef>
              <c:f>'РАБОЧАЯ Не вскрывать'!$B$195:$H$195</c:f>
              <c:numCache>
                <c:formatCode>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8-16CE-4C06-9469-AF55415A62C7}"/>
            </c:ext>
          </c:extLst>
        </c:ser>
        <c:ser>
          <c:idx val="9"/>
          <c:order val="9"/>
          <c:tx>
            <c:strRef>
              <c:f>'РАБОЧАЯ Не вскрывать'!$A$196</c:f>
              <c:strCache>
                <c:ptCount val="1"/>
                <c:pt idx="0">
                  <c:v>инструментальный, оркестр народных инструментов</c:v>
                </c:pt>
              </c:strCache>
            </c:strRef>
          </c:tx>
          <c:spPr>
            <a:solidFill>
              <a:schemeClr val="accent4">
                <a:lumMod val="60000"/>
              </a:schemeClr>
            </a:solidFill>
            <a:ln>
              <a:noFill/>
            </a:ln>
            <a:effectLst/>
          </c:spPr>
          <c:invertIfNegative val="0"/>
          <c:cat>
            <c:strRef>
              <c:f>'РАБОЧАЯ Не вскрывать'!$B$186:$H$186</c:f>
              <c:strCache>
                <c:ptCount val="7"/>
                <c:pt idx="0">
                  <c:v>до 14 лет</c:v>
                </c:pt>
                <c:pt idx="1">
                  <c:v>14-35</c:v>
                </c:pt>
                <c:pt idx="2">
                  <c:v>35-60</c:v>
                </c:pt>
                <c:pt idx="3">
                  <c:v>старше 60</c:v>
                </c:pt>
                <c:pt idx="4">
                  <c:v>смешанный</c:v>
                </c:pt>
                <c:pt idx="5">
                  <c:v>инклюзивный</c:v>
                </c:pt>
                <c:pt idx="6">
                  <c:v>ИТОГО</c:v>
                </c:pt>
              </c:strCache>
            </c:strRef>
          </c:cat>
          <c:val>
            <c:numRef>
              <c:f>'РАБОЧАЯ Не вскрывать'!$B$196:$H$196</c:f>
              <c:numCache>
                <c:formatCode>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9-16CE-4C06-9469-AF55415A62C7}"/>
            </c:ext>
          </c:extLst>
        </c:ser>
        <c:ser>
          <c:idx val="10"/>
          <c:order val="10"/>
          <c:tx>
            <c:strRef>
              <c:f>'РАБОЧАЯ Не вскрывать'!$A$197</c:f>
              <c:strCache>
                <c:ptCount val="1"/>
                <c:pt idx="0">
                  <c:v>инструментальный, оркестр духовых инструментов</c:v>
                </c:pt>
              </c:strCache>
            </c:strRef>
          </c:tx>
          <c:spPr>
            <a:solidFill>
              <a:schemeClr val="accent5">
                <a:lumMod val="60000"/>
              </a:schemeClr>
            </a:solidFill>
            <a:ln>
              <a:noFill/>
            </a:ln>
            <a:effectLst/>
          </c:spPr>
          <c:invertIfNegative val="0"/>
          <c:cat>
            <c:strRef>
              <c:f>'РАБОЧАЯ Не вскрывать'!$B$186:$H$186</c:f>
              <c:strCache>
                <c:ptCount val="7"/>
                <c:pt idx="0">
                  <c:v>до 14 лет</c:v>
                </c:pt>
                <c:pt idx="1">
                  <c:v>14-35</c:v>
                </c:pt>
                <c:pt idx="2">
                  <c:v>35-60</c:v>
                </c:pt>
                <c:pt idx="3">
                  <c:v>старше 60</c:v>
                </c:pt>
                <c:pt idx="4">
                  <c:v>смешанный</c:v>
                </c:pt>
                <c:pt idx="5">
                  <c:v>инклюзивный</c:v>
                </c:pt>
                <c:pt idx="6">
                  <c:v>ИТОГО</c:v>
                </c:pt>
              </c:strCache>
            </c:strRef>
          </c:cat>
          <c:val>
            <c:numRef>
              <c:f>'РАБОЧАЯ Не вскрывать'!$B$197:$H$197</c:f>
              <c:numCache>
                <c:formatCode>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A-16CE-4C06-9469-AF55415A62C7}"/>
            </c:ext>
          </c:extLst>
        </c:ser>
        <c:ser>
          <c:idx val="11"/>
          <c:order val="11"/>
          <c:tx>
            <c:strRef>
              <c:f>'РАБОЧАЯ Не вскрывать'!$A$198</c:f>
              <c:strCache>
                <c:ptCount val="1"/>
                <c:pt idx="0">
                  <c:v>инструментальный, оркестры джазовые и эстрадные</c:v>
                </c:pt>
              </c:strCache>
            </c:strRef>
          </c:tx>
          <c:spPr>
            <a:solidFill>
              <a:schemeClr val="accent6">
                <a:lumMod val="60000"/>
              </a:schemeClr>
            </a:solidFill>
            <a:ln>
              <a:noFill/>
            </a:ln>
            <a:effectLst/>
          </c:spPr>
          <c:invertIfNegative val="0"/>
          <c:cat>
            <c:strRef>
              <c:f>'РАБОЧАЯ Не вскрывать'!$B$186:$H$186</c:f>
              <c:strCache>
                <c:ptCount val="7"/>
                <c:pt idx="0">
                  <c:v>до 14 лет</c:v>
                </c:pt>
                <c:pt idx="1">
                  <c:v>14-35</c:v>
                </c:pt>
                <c:pt idx="2">
                  <c:v>35-60</c:v>
                </c:pt>
                <c:pt idx="3">
                  <c:v>старше 60</c:v>
                </c:pt>
                <c:pt idx="4">
                  <c:v>смешанный</c:v>
                </c:pt>
                <c:pt idx="5">
                  <c:v>инклюзивный</c:v>
                </c:pt>
                <c:pt idx="6">
                  <c:v>ИТОГО</c:v>
                </c:pt>
              </c:strCache>
            </c:strRef>
          </c:cat>
          <c:val>
            <c:numRef>
              <c:f>'РАБОЧАЯ Не вскрывать'!$B$198:$H$198</c:f>
              <c:numCache>
                <c:formatCode>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B-16CE-4C06-9469-AF55415A62C7}"/>
            </c:ext>
          </c:extLst>
        </c:ser>
        <c:ser>
          <c:idx val="12"/>
          <c:order val="12"/>
          <c:tx>
            <c:strRef>
              <c:f>'РАБОЧАЯ Не вскрывать'!$A$199</c:f>
              <c:strCache>
                <c:ptCount val="1"/>
                <c:pt idx="0">
                  <c:v>инструментальный, оркестр симфонический</c:v>
                </c:pt>
              </c:strCache>
            </c:strRef>
          </c:tx>
          <c:spPr>
            <a:solidFill>
              <a:schemeClr val="accent1">
                <a:lumMod val="80000"/>
                <a:lumOff val="20000"/>
              </a:schemeClr>
            </a:solidFill>
            <a:ln>
              <a:noFill/>
            </a:ln>
            <a:effectLst/>
          </c:spPr>
          <c:invertIfNegative val="0"/>
          <c:cat>
            <c:strRef>
              <c:f>'РАБОЧАЯ Не вскрывать'!$B$186:$H$186</c:f>
              <c:strCache>
                <c:ptCount val="7"/>
                <c:pt idx="0">
                  <c:v>до 14 лет</c:v>
                </c:pt>
                <c:pt idx="1">
                  <c:v>14-35</c:v>
                </c:pt>
                <c:pt idx="2">
                  <c:v>35-60</c:v>
                </c:pt>
                <c:pt idx="3">
                  <c:v>старше 60</c:v>
                </c:pt>
                <c:pt idx="4">
                  <c:v>смешанный</c:v>
                </c:pt>
                <c:pt idx="5">
                  <c:v>инклюзивный</c:v>
                </c:pt>
                <c:pt idx="6">
                  <c:v>ИТОГО</c:v>
                </c:pt>
              </c:strCache>
            </c:strRef>
          </c:cat>
          <c:val>
            <c:numRef>
              <c:f>'РАБОЧАЯ Не вскрывать'!$B$199:$H$199</c:f>
              <c:numCache>
                <c:formatCode>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C-16CE-4C06-9469-AF55415A62C7}"/>
            </c:ext>
          </c:extLst>
        </c:ser>
        <c:ser>
          <c:idx val="13"/>
          <c:order val="13"/>
          <c:tx>
            <c:strRef>
              <c:f>'РАБОЧАЯ Не вскрывать'!$A$200</c:f>
              <c:strCache>
                <c:ptCount val="1"/>
                <c:pt idx="0">
                  <c:v>инструментальный, ансамбль народных инструментов</c:v>
                </c:pt>
              </c:strCache>
            </c:strRef>
          </c:tx>
          <c:spPr>
            <a:solidFill>
              <a:schemeClr val="accent2">
                <a:lumMod val="80000"/>
                <a:lumOff val="20000"/>
              </a:schemeClr>
            </a:solidFill>
            <a:ln>
              <a:noFill/>
            </a:ln>
            <a:effectLst/>
          </c:spPr>
          <c:invertIfNegative val="0"/>
          <c:cat>
            <c:strRef>
              <c:f>'РАБОЧАЯ Не вскрывать'!$B$186:$H$186</c:f>
              <c:strCache>
                <c:ptCount val="7"/>
                <c:pt idx="0">
                  <c:v>до 14 лет</c:v>
                </c:pt>
                <c:pt idx="1">
                  <c:v>14-35</c:v>
                </c:pt>
                <c:pt idx="2">
                  <c:v>35-60</c:v>
                </c:pt>
                <c:pt idx="3">
                  <c:v>старше 60</c:v>
                </c:pt>
                <c:pt idx="4">
                  <c:v>смешанный</c:v>
                </c:pt>
                <c:pt idx="5">
                  <c:v>инклюзивный</c:v>
                </c:pt>
                <c:pt idx="6">
                  <c:v>ИТОГО</c:v>
                </c:pt>
              </c:strCache>
            </c:strRef>
          </c:cat>
          <c:val>
            <c:numRef>
              <c:f>'РАБОЧАЯ Не вскрывать'!$B$200:$H$200</c:f>
              <c:numCache>
                <c:formatCode>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D-16CE-4C06-9469-AF55415A62C7}"/>
            </c:ext>
          </c:extLst>
        </c:ser>
        <c:ser>
          <c:idx val="14"/>
          <c:order val="14"/>
          <c:tx>
            <c:strRef>
              <c:f>'РАБОЧАЯ Не вскрывать'!$A$201</c:f>
              <c:strCache>
                <c:ptCount val="1"/>
                <c:pt idx="0">
                  <c:v>инструментальный, ансамбль духовых инструментов</c:v>
                </c:pt>
              </c:strCache>
            </c:strRef>
          </c:tx>
          <c:spPr>
            <a:solidFill>
              <a:schemeClr val="accent3">
                <a:lumMod val="80000"/>
                <a:lumOff val="20000"/>
              </a:schemeClr>
            </a:solidFill>
            <a:ln>
              <a:noFill/>
            </a:ln>
            <a:effectLst/>
          </c:spPr>
          <c:invertIfNegative val="0"/>
          <c:cat>
            <c:strRef>
              <c:f>'РАБОЧАЯ Не вскрывать'!$B$186:$H$186</c:f>
              <c:strCache>
                <c:ptCount val="7"/>
                <c:pt idx="0">
                  <c:v>до 14 лет</c:v>
                </c:pt>
                <c:pt idx="1">
                  <c:v>14-35</c:v>
                </c:pt>
                <c:pt idx="2">
                  <c:v>35-60</c:v>
                </c:pt>
                <c:pt idx="3">
                  <c:v>старше 60</c:v>
                </c:pt>
                <c:pt idx="4">
                  <c:v>смешанный</c:v>
                </c:pt>
                <c:pt idx="5">
                  <c:v>инклюзивный</c:v>
                </c:pt>
                <c:pt idx="6">
                  <c:v>ИТОГО</c:v>
                </c:pt>
              </c:strCache>
            </c:strRef>
          </c:cat>
          <c:val>
            <c:numRef>
              <c:f>'РАБОЧАЯ Не вскрывать'!$B$201:$H$201</c:f>
              <c:numCache>
                <c:formatCode>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E-16CE-4C06-9469-AF55415A62C7}"/>
            </c:ext>
          </c:extLst>
        </c:ser>
        <c:ser>
          <c:idx val="15"/>
          <c:order val="15"/>
          <c:tx>
            <c:strRef>
              <c:f>'РАБОЧАЯ Не вскрывать'!$A$202</c:f>
              <c:strCache>
                <c:ptCount val="1"/>
                <c:pt idx="0">
                  <c:v>инструментальный, ансамбли джазовые и эстрадные</c:v>
                </c:pt>
              </c:strCache>
            </c:strRef>
          </c:tx>
          <c:spPr>
            <a:solidFill>
              <a:schemeClr val="accent4">
                <a:lumMod val="80000"/>
                <a:lumOff val="20000"/>
              </a:schemeClr>
            </a:solidFill>
            <a:ln>
              <a:noFill/>
            </a:ln>
            <a:effectLst/>
          </c:spPr>
          <c:invertIfNegative val="0"/>
          <c:cat>
            <c:strRef>
              <c:f>'РАБОЧАЯ Не вскрывать'!$B$186:$H$186</c:f>
              <c:strCache>
                <c:ptCount val="7"/>
                <c:pt idx="0">
                  <c:v>до 14 лет</c:v>
                </c:pt>
                <c:pt idx="1">
                  <c:v>14-35</c:v>
                </c:pt>
                <c:pt idx="2">
                  <c:v>35-60</c:v>
                </c:pt>
                <c:pt idx="3">
                  <c:v>старше 60</c:v>
                </c:pt>
                <c:pt idx="4">
                  <c:v>смешанный</c:v>
                </c:pt>
                <c:pt idx="5">
                  <c:v>инклюзивный</c:v>
                </c:pt>
                <c:pt idx="6">
                  <c:v>ИТОГО</c:v>
                </c:pt>
              </c:strCache>
            </c:strRef>
          </c:cat>
          <c:val>
            <c:numRef>
              <c:f>'РАБОЧАЯ Не вскрывать'!$B$202:$H$202</c:f>
              <c:numCache>
                <c:formatCode>0</c:formatCode>
                <c:ptCount val="7"/>
                <c:pt idx="0">
                  <c:v>0</c:v>
                </c:pt>
                <c:pt idx="1">
                  <c:v>1</c:v>
                </c:pt>
                <c:pt idx="2">
                  <c:v>0</c:v>
                </c:pt>
                <c:pt idx="3">
                  <c:v>0</c:v>
                </c:pt>
                <c:pt idx="4">
                  <c:v>0</c:v>
                </c:pt>
                <c:pt idx="5">
                  <c:v>0</c:v>
                </c:pt>
                <c:pt idx="6">
                  <c:v>1</c:v>
                </c:pt>
              </c:numCache>
            </c:numRef>
          </c:val>
          <c:extLst xmlns:c16r2="http://schemas.microsoft.com/office/drawing/2015/06/chart">
            <c:ext xmlns:c16="http://schemas.microsoft.com/office/drawing/2014/chart" uri="{C3380CC4-5D6E-409C-BE32-E72D297353CC}">
              <c16:uniqueId val="{0000000F-16CE-4C06-9469-AF55415A62C7}"/>
            </c:ext>
          </c:extLst>
        </c:ser>
        <c:ser>
          <c:idx val="16"/>
          <c:order val="16"/>
          <c:tx>
            <c:strRef>
              <c:f>'РАБОЧАЯ Не вскрывать'!$A$203</c:f>
              <c:strCache>
                <c:ptCount val="1"/>
                <c:pt idx="0">
                  <c:v>инструментальный, ансамбли камерные</c:v>
                </c:pt>
              </c:strCache>
            </c:strRef>
          </c:tx>
          <c:spPr>
            <a:solidFill>
              <a:schemeClr val="accent5">
                <a:lumMod val="80000"/>
                <a:lumOff val="20000"/>
              </a:schemeClr>
            </a:solidFill>
            <a:ln>
              <a:noFill/>
            </a:ln>
            <a:effectLst/>
          </c:spPr>
          <c:invertIfNegative val="0"/>
          <c:cat>
            <c:strRef>
              <c:f>'РАБОЧАЯ Не вскрывать'!$B$186:$H$186</c:f>
              <c:strCache>
                <c:ptCount val="7"/>
                <c:pt idx="0">
                  <c:v>до 14 лет</c:v>
                </c:pt>
                <c:pt idx="1">
                  <c:v>14-35</c:v>
                </c:pt>
                <c:pt idx="2">
                  <c:v>35-60</c:v>
                </c:pt>
                <c:pt idx="3">
                  <c:v>старше 60</c:v>
                </c:pt>
                <c:pt idx="4">
                  <c:v>смешанный</c:v>
                </c:pt>
                <c:pt idx="5">
                  <c:v>инклюзивный</c:v>
                </c:pt>
                <c:pt idx="6">
                  <c:v>ИТОГО</c:v>
                </c:pt>
              </c:strCache>
            </c:strRef>
          </c:cat>
          <c:val>
            <c:numRef>
              <c:f>'РАБОЧАЯ Не вскрывать'!$B$203:$H$203</c:f>
              <c:numCache>
                <c:formatCode>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10-16CE-4C06-9469-AF55415A62C7}"/>
            </c:ext>
          </c:extLst>
        </c:ser>
        <c:ser>
          <c:idx val="17"/>
          <c:order val="17"/>
          <c:tx>
            <c:strRef>
              <c:f>'РАБОЧАЯ Не вскрывать'!$A$204</c:f>
              <c:strCache>
                <c:ptCount val="1"/>
                <c:pt idx="0">
                  <c:v>театр, драматический</c:v>
                </c:pt>
              </c:strCache>
            </c:strRef>
          </c:tx>
          <c:spPr>
            <a:solidFill>
              <a:schemeClr val="accent6">
                <a:lumMod val="80000"/>
                <a:lumOff val="20000"/>
              </a:schemeClr>
            </a:solidFill>
            <a:ln>
              <a:noFill/>
            </a:ln>
            <a:effectLst/>
          </c:spPr>
          <c:invertIfNegative val="0"/>
          <c:cat>
            <c:strRef>
              <c:f>'РАБОЧАЯ Не вскрывать'!$B$186:$H$186</c:f>
              <c:strCache>
                <c:ptCount val="7"/>
                <c:pt idx="0">
                  <c:v>до 14 лет</c:v>
                </c:pt>
                <c:pt idx="1">
                  <c:v>14-35</c:v>
                </c:pt>
                <c:pt idx="2">
                  <c:v>35-60</c:v>
                </c:pt>
                <c:pt idx="3">
                  <c:v>старше 60</c:v>
                </c:pt>
                <c:pt idx="4">
                  <c:v>смешанный</c:v>
                </c:pt>
                <c:pt idx="5">
                  <c:v>инклюзивный</c:v>
                </c:pt>
                <c:pt idx="6">
                  <c:v>ИТОГО</c:v>
                </c:pt>
              </c:strCache>
            </c:strRef>
          </c:cat>
          <c:val>
            <c:numRef>
              <c:f>'РАБОЧАЯ Не вскрывать'!$B$204:$H$204</c:f>
              <c:numCache>
                <c:formatCode>0</c:formatCode>
                <c:ptCount val="7"/>
                <c:pt idx="0">
                  <c:v>0</c:v>
                </c:pt>
                <c:pt idx="1">
                  <c:v>0</c:v>
                </c:pt>
                <c:pt idx="2">
                  <c:v>0</c:v>
                </c:pt>
                <c:pt idx="3">
                  <c:v>0</c:v>
                </c:pt>
                <c:pt idx="4">
                  <c:v>1</c:v>
                </c:pt>
                <c:pt idx="5">
                  <c:v>0</c:v>
                </c:pt>
                <c:pt idx="6">
                  <c:v>1</c:v>
                </c:pt>
              </c:numCache>
            </c:numRef>
          </c:val>
          <c:extLst xmlns:c16r2="http://schemas.microsoft.com/office/drawing/2015/06/chart">
            <c:ext xmlns:c16="http://schemas.microsoft.com/office/drawing/2014/chart" uri="{C3380CC4-5D6E-409C-BE32-E72D297353CC}">
              <c16:uniqueId val="{00000011-16CE-4C06-9469-AF55415A62C7}"/>
            </c:ext>
          </c:extLst>
        </c:ser>
        <c:ser>
          <c:idx val="18"/>
          <c:order val="18"/>
          <c:tx>
            <c:strRef>
              <c:f>'РАБОЧАЯ Не вскрывать'!$A$205</c:f>
              <c:strCache>
                <c:ptCount val="1"/>
                <c:pt idx="0">
                  <c:v>театр, театр кукол</c:v>
                </c:pt>
              </c:strCache>
            </c:strRef>
          </c:tx>
          <c:spPr>
            <a:solidFill>
              <a:schemeClr val="accent1">
                <a:lumMod val="80000"/>
              </a:schemeClr>
            </a:solidFill>
            <a:ln>
              <a:noFill/>
            </a:ln>
            <a:effectLst/>
          </c:spPr>
          <c:invertIfNegative val="0"/>
          <c:cat>
            <c:strRef>
              <c:f>'РАБОЧАЯ Не вскрывать'!$B$186:$H$186</c:f>
              <c:strCache>
                <c:ptCount val="7"/>
                <c:pt idx="0">
                  <c:v>до 14 лет</c:v>
                </c:pt>
                <c:pt idx="1">
                  <c:v>14-35</c:v>
                </c:pt>
                <c:pt idx="2">
                  <c:v>35-60</c:v>
                </c:pt>
                <c:pt idx="3">
                  <c:v>старше 60</c:v>
                </c:pt>
                <c:pt idx="4">
                  <c:v>смешанный</c:v>
                </c:pt>
                <c:pt idx="5">
                  <c:v>инклюзивный</c:v>
                </c:pt>
                <c:pt idx="6">
                  <c:v>ИТОГО</c:v>
                </c:pt>
              </c:strCache>
            </c:strRef>
          </c:cat>
          <c:val>
            <c:numRef>
              <c:f>'РАБОЧАЯ Не вскрывать'!$B$205:$H$205</c:f>
              <c:numCache>
                <c:formatCode>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12-16CE-4C06-9469-AF55415A62C7}"/>
            </c:ext>
          </c:extLst>
        </c:ser>
        <c:ser>
          <c:idx val="19"/>
          <c:order val="19"/>
          <c:tx>
            <c:strRef>
              <c:f>'РАБОЧАЯ Не вскрывать'!$A$206</c:f>
              <c:strCache>
                <c:ptCount val="1"/>
                <c:pt idx="0">
                  <c:v>театр, музыкальный</c:v>
                </c:pt>
              </c:strCache>
            </c:strRef>
          </c:tx>
          <c:spPr>
            <a:solidFill>
              <a:schemeClr val="accent2">
                <a:lumMod val="80000"/>
              </a:schemeClr>
            </a:solidFill>
            <a:ln>
              <a:noFill/>
            </a:ln>
            <a:effectLst/>
          </c:spPr>
          <c:invertIfNegative val="0"/>
          <c:cat>
            <c:strRef>
              <c:f>'РАБОЧАЯ Не вскрывать'!$B$186:$H$186</c:f>
              <c:strCache>
                <c:ptCount val="7"/>
                <c:pt idx="0">
                  <c:v>до 14 лет</c:v>
                </c:pt>
                <c:pt idx="1">
                  <c:v>14-35</c:v>
                </c:pt>
                <c:pt idx="2">
                  <c:v>35-60</c:v>
                </c:pt>
                <c:pt idx="3">
                  <c:v>старше 60</c:v>
                </c:pt>
                <c:pt idx="4">
                  <c:v>смешанный</c:v>
                </c:pt>
                <c:pt idx="5">
                  <c:v>инклюзивный</c:v>
                </c:pt>
                <c:pt idx="6">
                  <c:v>ИТОГО</c:v>
                </c:pt>
              </c:strCache>
            </c:strRef>
          </c:cat>
          <c:val>
            <c:numRef>
              <c:f>'РАБОЧАЯ Не вскрывать'!$B$206:$H$206</c:f>
              <c:numCache>
                <c:formatCode>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13-16CE-4C06-9469-AF55415A62C7}"/>
            </c:ext>
          </c:extLst>
        </c:ser>
        <c:ser>
          <c:idx val="20"/>
          <c:order val="20"/>
          <c:tx>
            <c:strRef>
              <c:f>'РАБОЧАЯ Не вскрывать'!$A$207</c:f>
              <c:strCache>
                <c:ptCount val="1"/>
                <c:pt idx="0">
                  <c:v>театр, театр мод</c:v>
                </c:pt>
              </c:strCache>
            </c:strRef>
          </c:tx>
          <c:spPr>
            <a:solidFill>
              <a:schemeClr val="accent3">
                <a:lumMod val="80000"/>
              </a:schemeClr>
            </a:solidFill>
            <a:ln>
              <a:noFill/>
            </a:ln>
            <a:effectLst/>
          </c:spPr>
          <c:invertIfNegative val="0"/>
          <c:cat>
            <c:strRef>
              <c:f>'РАБОЧАЯ Не вскрывать'!$B$186:$H$186</c:f>
              <c:strCache>
                <c:ptCount val="7"/>
                <c:pt idx="0">
                  <c:v>до 14 лет</c:v>
                </c:pt>
                <c:pt idx="1">
                  <c:v>14-35</c:v>
                </c:pt>
                <c:pt idx="2">
                  <c:v>35-60</c:v>
                </c:pt>
                <c:pt idx="3">
                  <c:v>старше 60</c:v>
                </c:pt>
                <c:pt idx="4">
                  <c:v>смешанный</c:v>
                </c:pt>
                <c:pt idx="5">
                  <c:v>инклюзивный</c:v>
                </c:pt>
                <c:pt idx="6">
                  <c:v>ИТОГО</c:v>
                </c:pt>
              </c:strCache>
            </c:strRef>
          </c:cat>
          <c:val>
            <c:numRef>
              <c:f>'РАБОЧАЯ Не вскрывать'!$B$207:$H$207</c:f>
              <c:numCache>
                <c:formatCode>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14-16CE-4C06-9469-AF55415A62C7}"/>
            </c:ext>
          </c:extLst>
        </c:ser>
        <c:ser>
          <c:idx val="21"/>
          <c:order val="21"/>
          <c:tx>
            <c:strRef>
              <c:f>'РАБОЧАЯ Не вскрывать'!$A$208</c:f>
              <c:strCache>
                <c:ptCount val="1"/>
                <c:pt idx="0">
                  <c:v>театр, театр эстрады</c:v>
                </c:pt>
              </c:strCache>
            </c:strRef>
          </c:tx>
          <c:spPr>
            <a:solidFill>
              <a:schemeClr val="accent4">
                <a:lumMod val="80000"/>
              </a:schemeClr>
            </a:solidFill>
            <a:ln>
              <a:noFill/>
            </a:ln>
            <a:effectLst/>
          </c:spPr>
          <c:invertIfNegative val="0"/>
          <c:cat>
            <c:strRef>
              <c:f>'РАБОЧАЯ Не вскрывать'!$B$186:$H$186</c:f>
              <c:strCache>
                <c:ptCount val="7"/>
                <c:pt idx="0">
                  <c:v>до 14 лет</c:v>
                </c:pt>
                <c:pt idx="1">
                  <c:v>14-35</c:v>
                </c:pt>
                <c:pt idx="2">
                  <c:v>35-60</c:v>
                </c:pt>
                <c:pt idx="3">
                  <c:v>старше 60</c:v>
                </c:pt>
                <c:pt idx="4">
                  <c:v>смешанный</c:v>
                </c:pt>
                <c:pt idx="5">
                  <c:v>инклюзивный</c:v>
                </c:pt>
                <c:pt idx="6">
                  <c:v>ИТОГО</c:v>
                </c:pt>
              </c:strCache>
            </c:strRef>
          </c:cat>
          <c:val>
            <c:numRef>
              <c:f>'РАБОЧАЯ Не вскрывать'!$B$208:$H$208</c:f>
              <c:numCache>
                <c:formatCode>0</c:formatCode>
                <c:ptCount val="7"/>
                <c:pt idx="0">
                  <c:v>4</c:v>
                </c:pt>
                <c:pt idx="1">
                  <c:v>0</c:v>
                </c:pt>
                <c:pt idx="2">
                  <c:v>0</c:v>
                </c:pt>
                <c:pt idx="3">
                  <c:v>0</c:v>
                </c:pt>
                <c:pt idx="4">
                  <c:v>0</c:v>
                </c:pt>
                <c:pt idx="5">
                  <c:v>0</c:v>
                </c:pt>
                <c:pt idx="6">
                  <c:v>4</c:v>
                </c:pt>
              </c:numCache>
            </c:numRef>
          </c:val>
          <c:extLst xmlns:c16r2="http://schemas.microsoft.com/office/drawing/2015/06/chart">
            <c:ext xmlns:c16="http://schemas.microsoft.com/office/drawing/2014/chart" uri="{C3380CC4-5D6E-409C-BE32-E72D297353CC}">
              <c16:uniqueId val="{00000015-16CE-4C06-9469-AF55415A62C7}"/>
            </c:ext>
          </c:extLst>
        </c:ser>
        <c:ser>
          <c:idx val="22"/>
          <c:order val="22"/>
          <c:tx>
            <c:strRef>
              <c:f>'РАБОЧАЯ Не вскрывать'!$A$209</c:f>
              <c:strCache>
                <c:ptCount val="1"/>
                <c:pt idx="0">
                  <c:v>фольклорные</c:v>
                </c:pt>
              </c:strCache>
            </c:strRef>
          </c:tx>
          <c:spPr>
            <a:solidFill>
              <a:schemeClr val="accent5">
                <a:lumMod val="80000"/>
              </a:schemeClr>
            </a:solidFill>
            <a:ln>
              <a:noFill/>
            </a:ln>
            <a:effectLst/>
          </c:spPr>
          <c:invertIfNegative val="0"/>
          <c:cat>
            <c:strRef>
              <c:f>'РАБОЧАЯ Не вскрывать'!$B$186:$H$186</c:f>
              <c:strCache>
                <c:ptCount val="7"/>
                <c:pt idx="0">
                  <c:v>до 14 лет</c:v>
                </c:pt>
                <c:pt idx="1">
                  <c:v>14-35</c:v>
                </c:pt>
                <c:pt idx="2">
                  <c:v>35-60</c:v>
                </c:pt>
                <c:pt idx="3">
                  <c:v>старше 60</c:v>
                </c:pt>
                <c:pt idx="4">
                  <c:v>смешанный</c:v>
                </c:pt>
                <c:pt idx="5">
                  <c:v>инклюзивный</c:v>
                </c:pt>
                <c:pt idx="6">
                  <c:v>ИТОГО</c:v>
                </c:pt>
              </c:strCache>
            </c:strRef>
          </c:cat>
          <c:val>
            <c:numRef>
              <c:f>'РАБОЧАЯ Не вскрывать'!$B$209:$H$209</c:f>
              <c:numCache>
                <c:formatCode>0</c:formatCode>
                <c:ptCount val="7"/>
                <c:pt idx="0">
                  <c:v>1</c:v>
                </c:pt>
                <c:pt idx="1">
                  <c:v>0</c:v>
                </c:pt>
                <c:pt idx="2">
                  <c:v>0</c:v>
                </c:pt>
                <c:pt idx="3">
                  <c:v>1</c:v>
                </c:pt>
                <c:pt idx="4">
                  <c:v>0</c:v>
                </c:pt>
                <c:pt idx="5">
                  <c:v>0</c:v>
                </c:pt>
                <c:pt idx="6">
                  <c:v>2</c:v>
                </c:pt>
              </c:numCache>
            </c:numRef>
          </c:val>
          <c:extLst xmlns:c16r2="http://schemas.microsoft.com/office/drawing/2015/06/chart">
            <c:ext xmlns:c16="http://schemas.microsoft.com/office/drawing/2014/chart" uri="{C3380CC4-5D6E-409C-BE32-E72D297353CC}">
              <c16:uniqueId val="{00000016-16CE-4C06-9469-AF55415A62C7}"/>
            </c:ext>
          </c:extLst>
        </c:ser>
        <c:ser>
          <c:idx val="23"/>
          <c:order val="23"/>
          <c:tx>
            <c:strRef>
              <c:f>'РАБОЧАЯ Не вскрывать'!$A$210</c:f>
              <c:strCache>
                <c:ptCount val="1"/>
                <c:pt idx="0">
                  <c:v>изобразительное искусство</c:v>
                </c:pt>
              </c:strCache>
            </c:strRef>
          </c:tx>
          <c:spPr>
            <a:solidFill>
              <a:schemeClr val="accent6">
                <a:lumMod val="80000"/>
              </a:schemeClr>
            </a:solidFill>
            <a:ln>
              <a:noFill/>
            </a:ln>
            <a:effectLst/>
          </c:spPr>
          <c:invertIfNegative val="0"/>
          <c:cat>
            <c:strRef>
              <c:f>'РАБОЧАЯ Не вскрывать'!$B$186:$H$186</c:f>
              <c:strCache>
                <c:ptCount val="7"/>
                <c:pt idx="0">
                  <c:v>до 14 лет</c:v>
                </c:pt>
                <c:pt idx="1">
                  <c:v>14-35</c:v>
                </c:pt>
                <c:pt idx="2">
                  <c:v>35-60</c:v>
                </c:pt>
                <c:pt idx="3">
                  <c:v>старше 60</c:v>
                </c:pt>
                <c:pt idx="4">
                  <c:v>смешанный</c:v>
                </c:pt>
                <c:pt idx="5">
                  <c:v>инклюзивный</c:v>
                </c:pt>
                <c:pt idx="6">
                  <c:v>ИТОГО</c:v>
                </c:pt>
              </c:strCache>
            </c:strRef>
          </c:cat>
          <c:val>
            <c:numRef>
              <c:f>'РАБОЧАЯ Не вскрывать'!$B$210:$H$210</c:f>
              <c:numCache>
                <c:formatCode>0</c:formatCode>
                <c:ptCount val="7"/>
                <c:pt idx="0">
                  <c:v>5</c:v>
                </c:pt>
                <c:pt idx="1">
                  <c:v>0</c:v>
                </c:pt>
                <c:pt idx="2">
                  <c:v>0</c:v>
                </c:pt>
                <c:pt idx="3">
                  <c:v>0</c:v>
                </c:pt>
                <c:pt idx="4">
                  <c:v>0</c:v>
                </c:pt>
                <c:pt idx="5">
                  <c:v>0</c:v>
                </c:pt>
                <c:pt idx="6">
                  <c:v>5</c:v>
                </c:pt>
              </c:numCache>
            </c:numRef>
          </c:val>
          <c:extLst xmlns:c16r2="http://schemas.microsoft.com/office/drawing/2015/06/chart">
            <c:ext xmlns:c16="http://schemas.microsoft.com/office/drawing/2014/chart" uri="{C3380CC4-5D6E-409C-BE32-E72D297353CC}">
              <c16:uniqueId val="{00000017-16CE-4C06-9469-AF55415A62C7}"/>
            </c:ext>
          </c:extLst>
        </c:ser>
        <c:ser>
          <c:idx val="24"/>
          <c:order val="24"/>
          <c:tx>
            <c:strRef>
              <c:f>'РАБОЧАЯ Не вскрывать'!$A$211</c:f>
              <c:strCache>
                <c:ptCount val="1"/>
                <c:pt idx="0">
                  <c:v>декоративно-прикладное искусство</c:v>
                </c:pt>
              </c:strCache>
            </c:strRef>
          </c:tx>
          <c:spPr>
            <a:solidFill>
              <a:schemeClr val="accent1">
                <a:lumMod val="60000"/>
                <a:lumOff val="40000"/>
              </a:schemeClr>
            </a:solidFill>
            <a:ln>
              <a:noFill/>
            </a:ln>
            <a:effectLst/>
          </c:spPr>
          <c:invertIfNegative val="0"/>
          <c:cat>
            <c:strRef>
              <c:f>'РАБОЧАЯ Не вскрывать'!$B$186:$H$186</c:f>
              <c:strCache>
                <c:ptCount val="7"/>
                <c:pt idx="0">
                  <c:v>до 14 лет</c:v>
                </c:pt>
                <c:pt idx="1">
                  <c:v>14-35</c:v>
                </c:pt>
                <c:pt idx="2">
                  <c:v>35-60</c:v>
                </c:pt>
                <c:pt idx="3">
                  <c:v>старше 60</c:v>
                </c:pt>
                <c:pt idx="4">
                  <c:v>смешанный</c:v>
                </c:pt>
                <c:pt idx="5">
                  <c:v>инклюзивный</c:v>
                </c:pt>
                <c:pt idx="6">
                  <c:v>ИТОГО</c:v>
                </c:pt>
              </c:strCache>
            </c:strRef>
          </c:cat>
          <c:val>
            <c:numRef>
              <c:f>'РАБОЧАЯ Не вскрывать'!$B$211:$H$211</c:f>
              <c:numCache>
                <c:formatCode>0</c:formatCode>
                <c:ptCount val="7"/>
                <c:pt idx="0">
                  <c:v>5</c:v>
                </c:pt>
                <c:pt idx="1">
                  <c:v>0</c:v>
                </c:pt>
                <c:pt idx="2">
                  <c:v>1</c:v>
                </c:pt>
                <c:pt idx="3">
                  <c:v>0</c:v>
                </c:pt>
                <c:pt idx="4">
                  <c:v>0</c:v>
                </c:pt>
                <c:pt idx="5">
                  <c:v>0</c:v>
                </c:pt>
                <c:pt idx="6">
                  <c:v>6</c:v>
                </c:pt>
              </c:numCache>
            </c:numRef>
          </c:val>
          <c:extLst xmlns:c16r2="http://schemas.microsoft.com/office/drawing/2015/06/chart">
            <c:ext xmlns:c16="http://schemas.microsoft.com/office/drawing/2014/chart" uri="{C3380CC4-5D6E-409C-BE32-E72D297353CC}">
              <c16:uniqueId val="{00000018-16CE-4C06-9469-AF55415A62C7}"/>
            </c:ext>
          </c:extLst>
        </c:ser>
        <c:ser>
          <c:idx val="25"/>
          <c:order val="25"/>
          <c:tx>
            <c:strRef>
              <c:f>'РАБОЧАЯ Не вскрывать'!$A$212</c:f>
              <c:strCache>
                <c:ptCount val="1"/>
                <c:pt idx="0">
                  <c:v>кино-фото-видео-любителей</c:v>
                </c:pt>
              </c:strCache>
            </c:strRef>
          </c:tx>
          <c:spPr>
            <a:solidFill>
              <a:schemeClr val="accent2">
                <a:lumMod val="60000"/>
                <a:lumOff val="40000"/>
              </a:schemeClr>
            </a:solidFill>
            <a:ln>
              <a:noFill/>
            </a:ln>
            <a:effectLst/>
          </c:spPr>
          <c:invertIfNegative val="0"/>
          <c:cat>
            <c:strRef>
              <c:f>'РАБОЧАЯ Не вскрывать'!$B$186:$H$186</c:f>
              <c:strCache>
                <c:ptCount val="7"/>
                <c:pt idx="0">
                  <c:v>до 14 лет</c:v>
                </c:pt>
                <c:pt idx="1">
                  <c:v>14-35</c:v>
                </c:pt>
                <c:pt idx="2">
                  <c:v>35-60</c:v>
                </c:pt>
                <c:pt idx="3">
                  <c:v>старше 60</c:v>
                </c:pt>
                <c:pt idx="4">
                  <c:v>смешанный</c:v>
                </c:pt>
                <c:pt idx="5">
                  <c:v>инклюзивный</c:v>
                </c:pt>
                <c:pt idx="6">
                  <c:v>ИТОГО</c:v>
                </c:pt>
              </c:strCache>
            </c:strRef>
          </c:cat>
          <c:val>
            <c:numRef>
              <c:f>'РАБОЧАЯ Не вскрывать'!$B$212:$H$212</c:f>
              <c:numCache>
                <c:formatCode>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19-16CE-4C06-9469-AF55415A62C7}"/>
            </c:ext>
          </c:extLst>
        </c:ser>
        <c:ser>
          <c:idx val="26"/>
          <c:order val="26"/>
          <c:tx>
            <c:strRef>
              <c:f>'РАБОЧАЯ Не вскрывать'!$A$213</c:f>
              <c:strCache>
                <c:ptCount val="1"/>
                <c:pt idx="0">
                  <c:v>цирковое искусство</c:v>
                </c:pt>
              </c:strCache>
            </c:strRef>
          </c:tx>
          <c:spPr>
            <a:solidFill>
              <a:schemeClr val="accent3">
                <a:lumMod val="60000"/>
                <a:lumOff val="40000"/>
              </a:schemeClr>
            </a:solidFill>
            <a:ln>
              <a:noFill/>
            </a:ln>
            <a:effectLst/>
          </c:spPr>
          <c:invertIfNegative val="0"/>
          <c:cat>
            <c:strRef>
              <c:f>'РАБОЧАЯ Не вскрывать'!$B$186:$H$186</c:f>
              <c:strCache>
                <c:ptCount val="7"/>
                <c:pt idx="0">
                  <c:v>до 14 лет</c:v>
                </c:pt>
                <c:pt idx="1">
                  <c:v>14-35</c:v>
                </c:pt>
                <c:pt idx="2">
                  <c:v>35-60</c:v>
                </c:pt>
                <c:pt idx="3">
                  <c:v>старше 60</c:v>
                </c:pt>
                <c:pt idx="4">
                  <c:v>смешанный</c:v>
                </c:pt>
                <c:pt idx="5">
                  <c:v>инклюзивный</c:v>
                </c:pt>
                <c:pt idx="6">
                  <c:v>ИТОГО</c:v>
                </c:pt>
              </c:strCache>
            </c:strRef>
          </c:cat>
          <c:val>
            <c:numRef>
              <c:f>'РАБОЧАЯ Не вскрывать'!$B$213:$H$213</c:f>
              <c:numCache>
                <c:formatCode>0</c:formatCode>
                <c:ptCount val="7"/>
                <c:pt idx="0">
                  <c:v>1</c:v>
                </c:pt>
                <c:pt idx="1">
                  <c:v>0</c:v>
                </c:pt>
                <c:pt idx="2">
                  <c:v>0</c:v>
                </c:pt>
                <c:pt idx="3">
                  <c:v>0</c:v>
                </c:pt>
                <c:pt idx="4">
                  <c:v>0</c:v>
                </c:pt>
                <c:pt idx="5">
                  <c:v>0</c:v>
                </c:pt>
                <c:pt idx="6">
                  <c:v>1</c:v>
                </c:pt>
              </c:numCache>
            </c:numRef>
          </c:val>
          <c:extLst xmlns:c16r2="http://schemas.microsoft.com/office/drawing/2015/06/chart">
            <c:ext xmlns:c16="http://schemas.microsoft.com/office/drawing/2014/chart" uri="{C3380CC4-5D6E-409C-BE32-E72D297353CC}">
              <c16:uniqueId val="{0000001A-16CE-4C06-9469-AF55415A62C7}"/>
            </c:ext>
          </c:extLst>
        </c:ser>
        <c:ser>
          <c:idx val="27"/>
          <c:order val="27"/>
          <c:tx>
            <c:strRef>
              <c:f>'РАБОЧАЯ Не вскрывать'!$A$214</c:f>
              <c:strCache>
                <c:ptCount val="1"/>
                <c:pt idx="0">
                  <c:v>прочие</c:v>
                </c:pt>
              </c:strCache>
            </c:strRef>
          </c:tx>
          <c:spPr>
            <a:solidFill>
              <a:schemeClr val="accent4">
                <a:lumMod val="60000"/>
                <a:lumOff val="40000"/>
              </a:schemeClr>
            </a:solidFill>
            <a:ln>
              <a:noFill/>
            </a:ln>
            <a:effectLst/>
          </c:spPr>
          <c:invertIfNegative val="0"/>
          <c:cat>
            <c:strRef>
              <c:f>'РАБОЧАЯ Не вскрывать'!$B$186:$H$186</c:f>
              <c:strCache>
                <c:ptCount val="7"/>
                <c:pt idx="0">
                  <c:v>до 14 лет</c:v>
                </c:pt>
                <c:pt idx="1">
                  <c:v>14-35</c:v>
                </c:pt>
                <c:pt idx="2">
                  <c:v>35-60</c:v>
                </c:pt>
                <c:pt idx="3">
                  <c:v>старше 60</c:v>
                </c:pt>
                <c:pt idx="4">
                  <c:v>смешанный</c:v>
                </c:pt>
                <c:pt idx="5">
                  <c:v>инклюзивный</c:v>
                </c:pt>
                <c:pt idx="6">
                  <c:v>ИТОГО</c:v>
                </c:pt>
              </c:strCache>
            </c:strRef>
          </c:cat>
          <c:val>
            <c:numRef>
              <c:f>'РАБОЧАЯ Не вскрывать'!$B$214:$H$214</c:f>
              <c:numCache>
                <c:formatCode>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1B-16CE-4C06-9469-AF55415A62C7}"/>
            </c:ext>
          </c:extLst>
        </c:ser>
        <c:ser>
          <c:idx val="28"/>
          <c:order val="28"/>
          <c:tx>
            <c:strRef>
              <c:f>'РАБОЧАЯ Не вскрывать'!$A$215</c:f>
              <c:strCache>
                <c:ptCount val="1"/>
                <c:pt idx="0">
                  <c:v>ИТОГ</c:v>
                </c:pt>
              </c:strCache>
            </c:strRef>
          </c:tx>
          <c:spPr>
            <a:solidFill>
              <a:schemeClr val="accent5">
                <a:lumMod val="60000"/>
                <a:lumOff val="40000"/>
              </a:schemeClr>
            </a:solidFill>
            <a:ln>
              <a:noFill/>
            </a:ln>
            <a:effectLst/>
          </c:spPr>
          <c:invertIfNegative val="0"/>
          <c:cat>
            <c:strRef>
              <c:f>'РАБОЧАЯ Не вскрывать'!$B$186:$H$186</c:f>
              <c:strCache>
                <c:ptCount val="7"/>
                <c:pt idx="0">
                  <c:v>до 14 лет</c:v>
                </c:pt>
                <c:pt idx="1">
                  <c:v>14-35</c:v>
                </c:pt>
                <c:pt idx="2">
                  <c:v>35-60</c:v>
                </c:pt>
                <c:pt idx="3">
                  <c:v>старше 60</c:v>
                </c:pt>
                <c:pt idx="4">
                  <c:v>смешанный</c:v>
                </c:pt>
                <c:pt idx="5">
                  <c:v>инклюзивный</c:v>
                </c:pt>
                <c:pt idx="6">
                  <c:v>ИТОГО</c:v>
                </c:pt>
              </c:strCache>
            </c:strRef>
          </c:cat>
          <c:val>
            <c:numRef>
              <c:f>'РАБОЧАЯ Не вскрывать'!$B$215:$H$215</c:f>
              <c:numCache>
                <c:formatCode>0</c:formatCode>
                <c:ptCount val="7"/>
                <c:pt idx="0">
                  <c:v>44</c:v>
                </c:pt>
                <c:pt idx="1">
                  <c:v>1</c:v>
                </c:pt>
                <c:pt idx="2">
                  <c:v>3</c:v>
                </c:pt>
                <c:pt idx="3">
                  <c:v>3</c:v>
                </c:pt>
                <c:pt idx="4">
                  <c:v>1</c:v>
                </c:pt>
                <c:pt idx="5">
                  <c:v>0</c:v>
                </c:pt>
                <c:pt idx="6">
                  <c:v>52</c:v>
                </c:pt>
              </c:numCache>
            </c:numRef>
          </c:val>
          <c:extLst xmlns:c16r2="http://schemas.microsoft.com/office/drawing/2015/06/chart">
            <c:ext xmlns:c16="http://schemas.microsoft.com/office/drawing/2014/chart" uri="{C3380CC4-5D6E-409C-BE32-E72D297353CC}">
              <c16:uniqueId val="{0000001C-16CE-4C06-9469-AF55415A62C7}"/>
            </c:ext>
          </c:extLst>
        </c:ser>
        <c:dLbls>
          <c:showLegendKey val="0"/>
          <c:showVal val="0"/>
          <c:showCatName val="0"/>
          <c:showSerName val="0"/>
          <c:showPercent val="0"/>
          <c:showBubbleSize val="0"/>
        </c:dLbls>
        <c:gapWidth val="182"/>
        <c:axId val="209403440"/>
        <c:axId val="209405792"/>
      </c:barChart>
      <c:catAx>
        <c:axId val="209403440"/>
        <c:scaling>
          <c:orientation val="minMax"/>
        </c:scaling>
        <c:delete val="1"/>
        <c:axPos val="l"/>
        <c:numFmt formatCode="General" sourceLinked="1"/>
        <c:majorTickMark val="none"/>
        <c:minorTickMark val="none"/>
        <c:tickLblPos val="nextTo"/>
        <c:crossAx val="209405792"/>
        <c:crosses val="autoZero"/>
        <c:auto val="1"/>
        <c:lblAlgn val="ctr"/>
        <c:lblOffset val="100"/>
        <c:noMultiLvlLbl val="0"/>
      </c:catAx>
      <c:valAx>
        <c:axId val="20940579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crossAx val="209403440"/>
        <c:crosses val="autoZero"/>
        <c:crossBetween val="between"/>
      </c:valAx>
      <c:spPr>
        <a:noFill/>
        <a:ln>
          <a:noFill/>
        </a:ln>
        <a:effectLst/>
      </c:spPr>
    </c:plotArea>
    <c:legend>
      <c:legendPos val="r"/>
      <c:layout>
        <c:manualLayout>
          <c:xMode val="edge"/>
          <c:yMode val="edge"/>
          <c:x val="0.6533949776126885"/>
          <c:y val="9.2634743183203389E-2"/>
          <c:w val="0.32668669116464572"/>
          <c:h val="0.9073652568167965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997D208-B9F7-4106-9E16-7654294271F4}" type="doc">
      <dgm:prSet loTypeId="urn:microsoft.com/office/officeart/2005/8/layout/orgChart1" loCatId="hierarchy" qsTypeId="urn:microsoft.com/office/officeart/2005/8/quickstyle/simple3" qsCatId="simple" csTypeId="urn:microsoft.com/office/officeart/2005/8/colors/accent1_2" csCatId="accent1" phldr="1"/>
      <dgm:spPr/>
      <dgm:t>
        <a:bodyPr/>
        <a:lstStyle/>
        <a:p>
          <a:endParaRPr lang="ru-RU"/>
        </a:p>
      </dgm:t>
    </dgm:pt>
    <dgm:pt modelId="{A256FA4D-52B9-4305-ADDB-F6640CF2ECBE}">
      <dgm:prSet phldrT="[Текст]" custT="1"/>
      <dgm:spPr/>
      <dgm:t>
        <a:bodyPr/>
        <a:lstStyle/>
        <a:p>
          <a:r>
            <a:rPr lang="ru-RU" sz="1200" b="1"/>
            <a:t>УЧРЕДИТЕЛЬ</a:t>
          </a:r>
        </a:p>
        <a:p>
          <a:r>
            <a:rPr lang="ru-RU" sz="1050"/>
            <a:t>Администрация МО "Лобановское сельское поселение</a:t>
          </a:r>
          <a:r>
            <a:rPr lang="ru-RU" sz="1100"/>
            <a:t>"</a:t>
          </a:r>
        </a:p>
      </dgm:t>
    </dgm:pt>
    <dgm:pt modelId="{A23EF109-8081-4C5F-B4FC-E876FE10B68E}" type="parTrans" cxnId="{6D1A872A-A3D6-40D9-9041-9D5D2891C1FC}">
      <dgm:prSet/>
      <dgm:spPr/>
      <dgm:t>
        <a:bodyPr/>
        <a:lstStyle/>
        <a:p>
          <a:endParaRPr lang="ru-RU"/>
        </a:p>
      </dgm:t>
    </dgm:pt>
    <dgm:pt modelId="{96E9500F-F1DF-4361-BE58-1110FCF00241}" type="sibTrans" cxnId="{6D1A872A-A3D6-40D9-9041-9D5D2891C1FC}">
      <dgm:prSet/>
      <dgm:spPr/>
      <dgm:t>
        <a:bodyPr/>
        <a:lstStyle/>
        <a:p>
          <a:endParaRPr lang="ru-RU"/>
        </a:p>
      </dgm:t>
    </dgm:pt>
    <dgm:pt modelId="{14C67756-48A4-444A-AE8C-77E406A68887}">
      <dgm:prSet custT="1"/>
      <dgm:spPr/>
      <dgm:t>
        <a:bodyPr/>
        <a:lstStyle/>
        <a:p>
          <a:r>
            <a:rPr lang="ru-RU" sz="1400" b="1"/>
            <a:t>МАУ КДЦ "Содружество"</a:t>
          </a:r>
        </a:p>
        <a:p>
          <a:r>
            <a:rPr lang="ru-RU" sz="1400"/>
            <a:t>(ЮЛ)</a:t>
          </a:r>
        </a:p>
      </dgm:t>
    </dgm:pt>
    <dgm:pt modelId="{B5C3FC43-8496-49EF-BC30-7513A70B936E}" type="parTrans" cxnId="{6D6ED1D6-0013-4CA1-AC73-79C82EAD7946}">
      <dgm:prSet/>
      <dgm:spPr/>
      <dgm:t>
        <a:bodyPr/>
        <a:lstStyle/>
        <a:p>
          <a:endParaRPr lang="ru-RU"/>
        </a:p>
      </dgm:t>
    </dgm:pt>
    <dgm:pt modelId="{C5633565-F031-4F2E-9E00-592587E6D812}" type="sibTrans" cxnId="{6D6ED1D6-0013-4CA1-AC73-79C82EAD7946}">
      <dgm:prSet/>
      <dgm:spPr/>
      <dgm:t>
        <a:bodyPr/>
        <a:lstStyle/>
        <a:p>
          <a:endParaRPr lang="ru-RU"/>
        </a:p>
      </dgm:t>
    </dgm:pt>
    <dgm:pt modelId="{6711CBA2-7D46-435F-9753-4CC5DD2BF275}">
      <dgm:prSet/>
      <dgm:spPr/>
      <dgm:t>
        <a:bodyPr/>
        <a:lstStyle/>
        <a:p>
          <a:r>
            <a:rPr lang="ru-RU"/>
            <a:t>Отдел «Кояновский сельский Дом культуры»</a:t>
          </a:r>
        </a:p>
      </dgm:t>
    </dgm:pt>
    <dgm:pt modelId="{04A427F9-C26A-4647-94DA-5A709B874869}" type="parTrans" cxnId="{CFA317E2-1776-4BD8-821E-C83AA2913C06}">
      <dgm:prSet/>
      <dgm:spPr/>
      <dgm:t>
        <a:bodyPr/>
        <a:lstStyle/>
        <a:p>
          <a:endParaRPr lang="ru-RU"/>
        </a:p>
      </dgm:t>
    </dgm:pt>
    <dgm:pt modelId="{64C775D0-C142-4D25-B0CC-F07A64B0B639}" type="sibTrans" cxnId="{CFA317E2-1776-4BD8-821E-C83AA2913C06}">
      <dgm:prSet/>
      <dgm:spPr/>
      <dgm:t>
        <a:bodyPr/>
        <a:lstStyle/>
        <a:p>
          <a:endParaRPr lang="ru-RU"/>
        </a:p>
      </dgm:t>
    </dgm:pt>
    <dgm:pt modelId="{CBF9DC73-A765-4C5F-B85C-ABCBCC2DC972}">
      <dgm:prSet/>
      <dgm:spPr/>
      <dgm:t>
        <a:bodyPr/>
        <a:lstStyle/>
        <a:p>
          <a:r>
            <a:rPr lang="ru-RU"/>
            <a:t>Отдел «Мулянский сельский Дом культуры»</a:t>
          </a:r>
        </a:p>
      </dgm:t>
    </dgm:pt>
    <dgm:pt modelId="{53BBBD75-A678-460A-9F74-EB033561AE6E}" type="parTrans" cxnId="{07039660-99C8-4293-9B61-826021A9139E}">
      <dgm:prSet/>
      <dgm:spPr/>
      <dgm:t>
        <a:bodyPr/>
        <a:lstStyle/>
        <a:p>
          <a:endParaRPr lang="ru-RU"/>
        </a:p>
      </dgm:t>
    </dgm:pt>
    <dgm:pt modelId="{98E3580E-8357-4949-AB22-3A87B3321858}" type="sibTrans" cxnId="{07039660-99C8-4293-9B61-826021A9139E}">
      <dgm:prSet/>
      <dgm:spPr/>
      <dgm:t>
        <a:bodyPr/>
        <a:lstStyle/>
        <a:p>
          <a:endParaRPr lang="ru-RU"/>
        </a:p>
      </dgm:t>
    </dgm:pt>
    <dgm:pt modelId="{319EC959-725E-485B-A22F-730F21242FDE}">
      <dgm:prSet phldrT="[Текст]" custT="1"/>
      <dgm:spPr/>
      <dgm:t>
        <a:bodyPr/>
        <a:lstStyle/>
        <a:p>
          <a:r>
            <a:rPr lang="ru-RU" sz="1400" b="1"/>
            <a:t>НАБЛЮДАТЕЛЬНЫЙ СОВЕТ</a:t>
          </a:r>
        </a:p>
      </dgm:t>
    </dgm:pt>
    <dgm:pt modelId="{EEDD53AD-9DA3-408B-8159-C3EAC7D4B49B}" type="parTrans" cxnId="{04F977A4-36F1-4899-8D95-6EA35601B686}">
      <dgm:prSet/>
      <dgm:spPr/>
      <dgm:t>
        <a:bodyPr/>
        <a:lstStyle/>
        <a:p>
          <a:endParaRPr lang="ru-RU"/>
        </a:p>
      </dgm:t>
    </dgm:pt>
    <dgm:pt modelId="{8219B4EF-77DA-4B95-B916-AD1B41E4994E}" type="sibTrans" cxnId="{04F977A4-36F1-4899-8D95-6EA35601B686}">
      <dgm:prSet/>
      <dgm:spPr/>
      <dgm:t>
        <a:bodyPr/>
        <a:lstStyle/>
        <a:p>
          <a:endParaRPr lang="ru-RU"/>
        </a:p>
      </dgm:t>
    </dgm:pt>
    <dgm:pt modelId="{9BBFAE20-704A-410E-AB53-9B139019E2A9}">
      <dgm:prSet/>
      <dgm:spPr/>
      <dgm:t>
        <a:bodyPr/>
        <a:lstStyle/>
        <a:p>
          <a:r>
            <a:rPr lang="ru-RU"/>
            <a:t>Отдел «Библиотека Лобановского сельского поселения»</a:t>
          </a:r>
        </a:p>
      </dgm:t>
    </dgm:pt>
    <dgm:pt modelId="{29AA87BC-BB24-4EA3-BA61-C664107A9405}" type="parTrans" cxnId="{98F12BAA-3D5A-497C-BEF6-92342A1743E5}">
      <dgm:prSet/>
      <dgm:spPr/>
      <dgm:t>
        <a:bodyPr/>
        <a:lstStyle/>
        <a:p>
          <a:endParaRPr lang="ru-RU"/>
        </a:p>
      </dgm:t>
    </dgm:pt>
    <dgm:pt modelId="{78466CAE-A304-4E26-B643-11BC02BFE114}" type="sibTrans" cxnId="{98F12BAA-3D5A-497C-BEF6-92342A1743E5}">
      <dgm:prSet/>
      <dgm:spPr/>
      <dgm:t>
        <a:bodyPr/>
        <a:lstStyle/>
        <a:p>
          <a:endParaRPr lang="ru-RU"/>
        </a:p>
      </dgm:t>
    </dgm:pt>
    <dgm:pt modelId="{7E600BC3-EA33-45C9-BCEB-30F69A33B52E}" type="asst">
      <dgm:prSet/>
      <dgm:spPr>
        <a:noFill/>
      </dgm:spPr>
      <dgm:t>
        <a:bodyPr/>
        <a:lstStyle/>
        <a:p>
          <a:endParaRPr lang="ru-RU"/>
        </a:p>
      </dgm:t>
    </dgm:pt>
    <dgm:pt modelId="{9BC3070F-EDB6-4B05-93B1-D5BBE3FF2476}" type="parTrans" cxnId="{4E411C95-CCC7-4019-94CF-28A0A67B008F}">
      <dgm:prSet/>
      <dgm:spPr/>
      <dgm:t>
        <a:bodyPr/>
        <a:lstStyle/>
        <a:p>
          <a:endParaRPr lang="ru-RU"/>
        </a:p>
      </dgm:t>
    </dgm:pt>
    <dgm:pt modelId="{341FBF8B-5DE1-4564-B833-59F85ADF9ADE}" type="sibTrans" cxnId="{4E411C95-CCC7-4019-94CF-28A0A67B008F}">
      <dgm:prSet/>
      <dgm:spPr/>
      <dgm:t>
        <a:bodyPr/>
        <a:lstStyle/>
        <a:p>
          <a:endParaRPr lang="ru-RU"/>
        </a:p>
      </dgm:t>
    </dgm:pt>
    <dgm:pt modelId="{E64C54D8-C503-40D3-ADA9-4F2E75C526B0}" type="pres">
      <dgm:prSet presAssocID="{C997D208-B9F7-4106-9E16-7654294271F4}" presName="hierChild1" presStyleCnt="0">
        <dgm:presLayoutVars>
          <dgm:orgChart val="1"/>
          <dgm:chPref val="1"/>
          <dgm:dir/>
          <dgm:animOne val="branch"/>
          <dgm:animLvl val="lvl"/>
          <dgm:resizeHandles/>
        </dgm:presLayoutVars>
      </dgm:prSet>
      <dgm:spPr/>
      <dgm:t>
        <a:bodyPr/>
        <a:lstStyle/>
        <a:p>
          <a:endParaRPr lang="ru-RU"/>
        </a:p>
      </dgm:t>
    </dgm:pt>
    <dgm:pt modelId="{5B880687-BC60-4553-9B20-8BF15F9A0A4D}" type="pres">
      <dgm:prSet presAssocID="{A256FA4D-52B9-4305-ADDB-F6640CF2ECBE}" presName="hierRoot1" presStyleCnt="0">
        <dgm:presLayoutVars>
          <dgm:hierBranch val="init"/>
        </dgm:presLayoutVars>
      </dgm:prSet>
      <dgm:spPr/>
      <dgm:t>
        <a:bodyPr/>
        <a:lstStyle/>
        <a:p>
          <a:endParaRPr lang="ru-RU"/>
        </a:p>
      </dgm:t>
    </dgm:pt>
    <dgm:pt modelId="{DDB9590D-8B2D-4B6C-828A-F9EEE23FCBB6}" type="pres">
      <dgm:prSet presAssocID="{A256FA4D-52B9-4305-ADDB-F6640CF2ECBE}" presName="rootComposite1" presStyleCnt="0"/>
      <dgm:spPr/>
      <dgm:t>
        <a:bodyPr/>
        <a:lstStyle/>
        <a:p>
          <a:endParaRPr lang="ru-RU"/>
        </a:p>
      </dgm:t>
    </dgm:pt>
    <dgm:pt modelId="{1CC2237E-6658-4ADF-AE57-3A14D328D6E3}" type="pres">
      <dgm:prSet presAssocID="{A256FA4D-52B9-4305-ADDB-F6640CF2ECBE}" presName="rootText1" presStyleLbl="node0" presStyleIdx="0" presStyleCnt="2" custScaleX="131225" custScaleY="153328" custLinFactX="100000" custLinFactNeighborX="101416" custLinFactNeighborY="3219">
        <dgm:presLayoutVars>
          <dgm:chPref val="3"/>
        </dgm:presLayoutVars>
      </dgm:prSet>
      <dgm:spPr/>
      <dgm:t>
        <a:bodyPr/>
        <a:lstStyle/>
        <a:p>
          <a:endParaRPr lang="ru-RU"/>
        </a:p>
      </dgm:t>
    </dgm:pt>
    <dgm:pt modelId="{E6066CE7-5920-428A-9798-61BF6A47C788}" type="pres">
      <dgm:prSet presAssocID="{A256FA4D-52B9-4305-ADDB-F6640CF2ECBE}" presName="rootConnector1" presStyleLbl="node1" presStyleIdx="0" presStyleCnt="0"/>
      <dgm:spPr/>
      <dgm:t>
        <a:bodyPr/>
        <a:lstStyle/>
        <a:p>
          <a:endParaRPr lang="ru-RU"/>
        </a:p>
      </dgm:t>
    </dgm:pt>
    <dgm:pt modelId="{374321F8-494C-4BFF-A10E-156E5D6A4C31}" type="pres">
      <dgm:prSet presAssocID="{A256FA4D-52B9-4305-ADDB-F6640CF2ECBE}" presName="hierChild2" presStyleCnt="0"/>
      <dgm:spPr/>
      <dgm:t>
        <a:bodyPr/>
        <a:lstStyle/>
        <a:p>
          <a:endParaRPr lang="ru-RU"/>
        </a:p>
      </dgm:t>
    </dgm:pt>
    <dgm:pt modelId="{A879BB7E-4CD6-4784-B087-72D5A5615C3C}" type="pres">
      <dgm:prSet presAssocID="{B5C3FC43-8496-49EF-BC30-7513A70B936E}" presName="Name37" presStyleLbl="parChTrans1D2" presStyleIdx="0" presStyleCnt="2"/>
      <dgm:spPr/>
      <dgm:t>
        <a:bodyPr/>
        <a:lstStyle/>
        <a:p>
          <a:endParaRPr lang="ru-RU"/>
        </a:p>
      </dgm:t>
    </dgm:pt>
    <dgm:pt modelId="{EC6367E3-160C-425A-9769-257E8F95F309}" type="pres">
      <dgm:prSet presAssocID="{14C67756-48A4-444A-AE8C-77E406A68887}" presName="hierRoot2" presStyleCnt="0">
        <dgm:presLayoutVars>
          <dgm:hierBranch val="init"/>
        </dgm:presLayoutVars>
      </dgm:prSet>
      <dgm:spPr/>
      <dgm:t>
        <a:bodyPr/>
        <a:lstStyle/>
        <a:p>
          <a:endParaRPr lang="ru-RU"/>
        </a:p>
      </dgm:t>
    </dgm:pt>
    <dgm:pt modelId="{E05287AF-2899-4BB3-A998-16C9461DA200}" type="pres">
      <dgm:prSet presAssocID="{14C67756-48A4-444A-AE8C-77E406A68887}" presName="rootComposite" presStyleCnt="0"/>
      <dgm:spPr/>
      <dgm:t>
        <a:bodyPr/>
        <a:lstStyle/>
        <a:p>
          <a:endParaRPr lang="ru-RU"/>
        </a:p>
      </dgm:t>
    </dgm:pt>
    <dgm:pt modelId="{7758FAC8-CB5A-4155-9598-2368475CF10C}" type="pres">
      <dgm:prSet presAssocID="{14C67756-48A4-444A-AE8C-77E406A68887}" presName="rootText" presStyleLbl="node2" presStyleIdx="0" presStyleCnt="1" custScaleX="137246" custScaleY="159801" custLinFactNeighborX="78938" custLinFactNeighborY="7524">
        <dgm:presLayoutVars>
          <dgm:chPref val="3"/>
        </dgm:presLayoutVars>
      </dgm:prSet>
      <dgm:spPr/>
      <dgm:t>
        <a:bodyPr/>
        <a:lstStyle/>
        <a:p>
          <a:endParaRPr lang="ru-RU"/>
        </a:p>
      </dgm:t>
    </dgm:pt>
    <dgm:pt modelId="{CBE6BCA8-EA83-4871-A786-EBDE3420F624}" type="pres">
      <dgm:prSet presAssocID="{14C67756-48A4-444A-AE8C-77E406A68887}" presName="rootConnector" presStyleLbl="node2" presStyleIdx="0" presStyleCnt="1"/>
      <dgm:spPr/>
      <dgm:t>
        <a:bodyPr/>
        <a:lstStyle/>
        <a:p>
          <a:endParaRPr lang="ru-RU"/>
        </a:p>
      </dgm:t>
    </dgm:pt>
    <dgm:pt modelId="{1C7FFA48-2F1F-4E75-B2AB-AE4D30510E0E}" type="pres">
      <dgm:prSet presAssocID="{14C67756-48A4-444A-AE8C-77E406A68887}" presName="hierChild4" presStyleCnt="0"/>
      <dgm:spPr/>
      <dgm:t>
        <a:bodyPr/>
        <a:lstStyle/>
        <a:p>
          <a:endParaRPr lang="ru-RU"/>
        </a:p>
      </dgm:t>
    </dgm:pt>
    <dgm:pt modelId="{8DCC9D79-9A33-4888-AF6F-B94E885D97ED}" type="pres">
      <dgm:prSet presAssocID="{04A427F9-C26A-4647-94DA-5A709B874869}" presName="Name37" presStyleLbl="parChTrans1D3" presStyleIdx="0" presStyleCnt="3"/>
      <dgm:spPr/>
      <dgm:t>
        <a:bodyPr/>
        <a:lstStyle/>
        <a:p>
          <a:endParaRPr lang="ru-RU"/>
        </a:p>
      </dgm:t>
    </dgm:pt>
    <dgm:pt modelId="{02DD62A6-0AF9-43B5-AC73-6F99229E02AC}" type="pres">
      <dgm:prSet presAssocID="{6711CBA2-7D46-435F-9753-4CC5DD2BF275}" presName="hierRoot2" presStyleCnt="0">
        <dgm:presLayoutVars>
          <dgm:hierBranch val="init"/>
        </dgm:presLayoutVars>
      </dgm:prSet>
      <dgm:spPr/>
      <dgm:t>
        <a:bodyPr/>
        <a:lstStyle/>
        <a:p>
          <a:endParaRPr lang="ru-RU"/>
        </a:p>
      </dgm:t>
    </dgm:pt>
    <dgm:pt modelId="{9081706F-E493-415C-AEFF-DE9574A93BF8}" type="pres">
      <dgm:prSet presAssocID="{6711CBA2-7D46-435F-9753-4CC5DD2BF275}" presName="rootComposite" presStyleCnt="0"/>
      <dgm:spPr/>
      <dgm:t>
        <a:bodyPr/>
        <a:lstStyle/>
        <a:p>
          <a:endParaRPr lang="ru-RU"/>
        </a:p>
      </dgm:t>
    </dgm:pt>
    <dgm:pt modelId="{847E5F2B-E817-45D7-986F-064BA9B15525}" type="pres">
      <dgm:prSet presAssocID="{6711CBA2-7D46-435F-9753-4CC5DD2BF275}" presName="rootText" presStyleLbl="node3" presStyleIdx="0" presStyleCnt="3" custScaleX="129498" custScaleY="153690" custLinFactX="100000" custLinFactNeighborX="158046" custLinFactNeighborY="3220">
        <dgm:presLayoutVars>
          <dgm:chPref val="3"/>
        </dgm:presLayoutVars>
      </dgm:prSet>
      <dgm:spPr/>
      <dgm:t>
        <a:bodyPr/>
        <a:lstStyle/>
        <a:p>
          <a:endParaRPr lang="ru-RU"/>
        </a:p>
      </dgm:t>
    </dgm:pt>
    <dgm:pt modelId="{4C732D1E-038F-446A-ABBE-B2A03EA38A39}" type="pres">
      <dgm:prSet presAssocID="{6711CBA2-7D46-435F-9753-4CC5DD2BF275}" presName="rootConnector" presStyleLbl="node3" presStyleIdx="0" presStyleCnt="3"/>
      <dgm:spPr/>
      <dgm:t>
        <a:bodyPr/>
        <a:lstStyle/>
        <a:p>
          <a:endParaRPr lang="ru-RU"/>
        </a:p>
      </dgm:t>
    </dgm:pt>
    <dgm:pt modelId="{7AECC5CB-200F-4ACD-9BA6-CFCC26D2E102}" type="pres">
      <dgm:prSet presAssocID="{6711CBA2-7D46-435F-9753-4CC5DD2BF275}" presName="hierChild4" presStyleCnt="0"/>
      <dgm:spPr/>
      <dgm:t>
        <a:bodyPr/>
        <a:lstStyle/>
        <a:p>
          <a:endParaRPr lang="ru-RU"/>
        </a:p>
      </dgm:t>
    </dgm:pt>
    <dgm:pt modelId="{B38B8FD9-02AB-450A-BEAA-8A9481FBDB49}" type="pres">
      <dgm:prSet presAssocID="{6711CBA2-7D46-435F-9753-4CC5DD2BF275}" presName="hierChild5" presStyleCnt="0"/>
      <dgm:spPr/>
      <dgm:t>
        <a:bodyPr/>
        <a:lstStyle/>
        <a:p>
          <a:endParaRPr lang="ru-RU"/>
        </a:p>
      </dgm:t>
    </dgm:pt>
    <dgm:pt modelId="{CFCE4380-1D26-46C9-8B0C-42272E2658E4}" type="pres">
      <dgm:prSet presAssocID="{53BBBD75-A678-460A-9F74-EB033561AE6E}" presName="Name37" presStyleLbl="parChTrans1D3" presStyleIdx="1" presStyleCnt="3"/>
      <dgm:spPr/>
      <dgm:t>
        <a:bodyPr/>
        <a:lstStyle/>
        <a:p>
          <a:endParaRPr lang="ru-RU"/>
        </a:p>
      </dgm:t>
    </dgm:pt>
    <dgm:pt modelId="{6A634520-A192-4DAE-9220-FDD4D4A6FBC8}" type="pres">
      <dgm:prSet presAssocID="{CBF9DC73-A765-4C5F-B85C-ABCBCC2DC972}" presName="hierRoot2" presStyleCnt="0">
        <dgm:presLayoutVars>
          <dgm:hierBranch val="init"/>
        </dgm:presLayoutVars>
      </dgm:prSet>
      <dgm:spPr/>
      <dgm:t>
        <a:bodyPr/>
        <a:lstStyle/>
        <a:p>
          <a:endParaRPr lang="ru-RU"/>
        </a:p>
      </dgm:t>
    </dgm:pt>
    <dgm:pt modelId="{17D688C6-0DBD-44C6-AD01-DF109E5B049E}" type="pres">
      <dgm:prSet presAssocID="{CBF9DC73-A765-4C5F-B85C-ABCBCC2DC972}" presName="rootComposite" presStyleCnt="0"/>
      <dgm:spPr/>
      <dgm:t>
        <a:bodyPr/>
        <a:lstStyle/>
        <a:p>
          <a:endParaRPr lang="ru-RU"/>
        </a:p>
      </dgm:t>
    </dgm:pt>
    <dgm:pt modelId="{CB365278-1FEC-4DBC-8197-4545E105BBAD}" type="pres">
      <dgm:prSet presAssocID="{CBF9DC73-A765-4C5F-B85C-ABCBCC2DC972}" presName="rootText" presStyleLbl="node3" presStyleIdx="1" presStyleCnt="3" custScaleX="138709" custScaleY="173761" custLinFactX="-37700" custLinFactY="-100000" custLinFactNeighborX="-100000" custLinFactNeighborY="-100256">
        <dgm:presLayoutVars>
          <dgm:chPref val="3"/>
        </dgm:presLayoutVars>
      </dgm:prSet>
      <dgm:spPr/>
      <dgm:t>
        <a:bodyPr/>
        <a:lstStyle/>
        <a:p>
          <a:endParaRPr lang="ru-RU"/>
        </a:p>
      </dgm:t>
    </dgm:pt>
    <dgm:pt modelId="{2C0588BB-60EA-4334-A66F-E88F6A29CEF1}" type="pres">
      <dgm:prSet presAssocID="{CBF9DC73-A765-4C5F-B85C-ABCBCC2DC972}" presName="rootConnector" presStyleLbl="node3" presStyleIdx="1" presStyleCnt="3"/>
      <dgm:spPr/>
      <dgm:t>
        <a:bodyPr/>
        <a:lstStyle/>
        <a:p>
          <a:endParaRPr lang="ru-RU"/>
        </a:p>
      </dgm:t>
    </dgm:pt>
    <dgm:pt modelId="{AF0B0DA2-3C9D-4FFD-A1A8-3B6EDD1FD5A8}" type="pres">
      <dgm:prSet presAssocID="{CBF9DC73-A765-4C5F-B85C-ABCBCC2DC972}" presName="hierChild4" presStyleCnt="0"/>
      <dgm:spPr/>
      <dgm:t>
        <a:bodyPr/>
        <a:lstStyle/>
        <a:p>
          <a:endParaRPr lang="ru-RU"/>
        </a:p>
      </dgm:t>
    </dgm:pt>
    <dgm:pt modelId="{050EB7C7-54FE-4DA2-8D62-4E910017E6D9}" type="pres">
      <dgm:prSet presAssocID="{CBF9DC73-A765-4C5F-B85C-ABCBCC2DC972}" presName="hierChild5" presStyleCnt="0"/>
      <dgm:spPr/>
      <dgm:t>
        <a:bodyPr/>
        <a:lstStyle/>
        <a:p>
          <a:endParaRPr lang="ru-RU"/>
        </a:p>
      </dgm:t>
    </dgm:pt>
    <dgm:pt modelId="{80E1772D-7B7B-4D5A-B4BC-ECDCF76DF644}" type="pres">
      <dgm:prSet presAssocID="{29AA87BC-BB24-4EA3-BA61-C664107A9405}" presName="Name37" presStyleLbl="parChTrans1D3" presStyleIdx="2" presStyleCnt="3"/>
      <dgm:spPr/>
      <dgm:t>
        <a:bodyPr/>
        <a:lstStyle/>
        <a:p>
          <a:endParaRPr lang="ru-RU"/>
        </a:p>
      </dgm:t>
    </dgm:pt>
    <dgm:pt modelId="{BB2C684C-CDD3-408D-8908-47D50C42C103}" type="pres">
      <dgm:prSet presAssocID="{9BBFAE20-704A-410E-AB53-9B139019E2A9}" presName="hierRoot2" presStyleCnt="0">
        <dgm:presLayoutVars>
          <dgm:hierBranch val="init"/>
        </dgm:presLayoutVars>
      </dgm:prSet>
      <dgm:spPr/>
      <dgm:t>
        <a:bodyPr/>
        <a:lstStyle/>
        <a:p>
          <a:endParaRPr lang="ru-RU"/>
        </a:p>
      </dgm:t>
    </dgm:pt>
    <dgm:pt modelId="{37473A11-3255-4A29-AB7B-90686619749F}" type="pres">
      <dgm:prSet presAssocID="{9BBFAE20-704A-410E-AB53-9B139019E2A9}" presName="rootComposite" presStyleCnt="0"/>
      <dgm:spPr/>
      <dgm:t>
        <a:bodyPr/>
        <a:lstStyle/>
        <a:p>
          <a:endParaRPr lang="ru-RU"/>
        </a:p>
      </dgm:t>
    </dgm:pt>
    <dgm:pt modelId="{BE7EBDD3-2033-42F0-B917-12852A91C078}" type="pres">
      <dgm:prSet presAssocID="{9BBFAE20-704A-410E-AB53-9B139019E2A9}" presName="rootText" presStyleLbl="node3" presStyleIdx="2" presStyleCnt="3" custScaleX="150902" custScaleY="169265" custLinFactY="-100000" custLinFactNeighborX="74187" custLinFactNeighborY="-104302">
        <dgm:presLayoutVars>
          <dgm:chPref val="3"/>
        </dgm:presLayoutVars>
      </dgm:prSet>
      <dgm:spPr/>
      <dgm:t>
        <a:bodyPr/>
        <a:lstStyle/>
        <a:p>
          <a:endParaRPr lang="ru-RU"/>
        </a:p>
      </dgm:t>
    </dgm:pt>
    <dgm:pt modelId="{93444A43-4803-491D-9644-C815563AD91C}" type="pres">
      <dgm:prSet presAssocID="{9BBFAE20-704A-410E-AB53-9B139019E2A9}" presName="rootConnector" presStyleLbl="node3" presStyleIdx="2" presStyleCnt="3"/>
      <dgm:spPr/>
      <dgm:t>
        <a:bodyPr/>
        <a:lstStyle/>
        <a:p>
          <a:endParaRPr lang="ru-RU"/>
        </a:p>
      </dgm:t>
    </dgm:pt>
    <dgm:pt modelId="{8262461E-77F3-4C41-91C9-B2FEEFADF197}" type="pres">
      <dgm:prSet presAssocID="{9BBFAE20-704A-410E-AB53-9B139019E2A9}" presName="hierChild4" presStyleCnt="0"/>
      <dgm:spPr/>
      <dgm:t>
        <a:bodyPr/>
        <a:lstStyle/>
        <a:p>
          <a:endParaRPr lang="ru-RU"/>
        </a:p>
      </dgm:t>
    </dgm:pt>
    <dgm:pt modelId="{2382231F-D35E-4ABD-9EB4-DFA97772F130}" type="pres">
      <dgm:prSet presAssocID="{9BBFAE20-704A-410E-AB53-9B139019E2A9}" presName="hierChild5" presStyleCnt="0"/>
      <dgm:spPr/>
      <dgm:t>
        <a:bodyPr/>
        <a:lstStyle/>
        <a:p>
          <a:endParaRPr lang="ru-RU"/>
        </a:p>
      </dgm:t>
    </dgm:pt>
    <dgm:pt modelId="{6C1C25E0-6380-48E7-8247-E541E3384092}" type="pres">
      <dgm:prSet presAssocID="{14C67756-48A4-444A-AE8C-77E406A68887}" presName="hierChild5" presStyleCnt="0"/>
      <dgm:spPr/>
      <dgm:t>
        <a:bodyPr/>
        <a:lstStyle/>
        <a:p>
          <a:endParaRPr lang="ru-RU"/>
        </a:p>
      </dgm:t>
    </dgm:pt>
    <dgm:pt modelId="{6DD95BF0-5B3B-4FDD-AE17-8BC155836D4C}" type="pres">
      <dgm:prSet presAssocID="{A256FA4D-52B9-4305-ADDB-F6640CF2ECBE}" presName="hierChild3" presStyleCnt="0"/>
      <dgm:spPr/>
      <dgm:t>
        <a:bodyPr/>
        <a:lstStyle/>
        <a:p>
          <a:endParaRPr lang="ru-RU"/>
        </a:p>
      </dgm:t>
    </dgm:pt>
    <dgm:pt modelId="{0F9E0659-0005-4296-91D2-512A64AA23A6}" type="pres">
      <dgm:prSet presAssocID="{319EC959-725E-485B-A22F-730F21242FDE}" presName="hierRoot1" presStyleCnt="0">
        <dgm:presLayoutVars>
          <dgm:hierBranch val="hang"/>
        </dgm:presLayoutVars>
      </dgm:prSet>
      <dgm:spPr/>
      <dgm:t>
        <a:bodyPr/>
        <a:lstStyle/>
        <a:p>
          <a:endParaRPr lang="ru-RU"/>
        </a:p>
      </dgm:t>
    </dgm:pt>
    <dgm:pt modelId="{13619C7B-73A9-4562-B54E-99475E8134E0}" type="pres">
      <dgm:prSet presAssocID="{319EC959-725E-485B-A22F-730F21242FDE}" presName="rootComposite1" presStyleCnt="0"/>
      <dgm:spPr/>
      <dgm:t>
        <a:bodyPr/>
        <a:lstStyle/>
        <a:p>
          <a:endParaRPr lang="ru-RU"/>
        </a:p>
      </dgm:t>
    </dgm:pt>
    <dgm:pt modelId="{2220D7A4-2496-4167-BDB0-21B8E158D309}" type="pres">
      <dgm:prSet presAssocID="{319EC959-725E-485B-A22F-730F21242FDE}" presName="rootText1" presStyleLbl="node0" presStyleIdx="1" presStyleCnt="2" custScaleX="121206" custScaleY="155773" custLinFactX="-94831" custLinFactNeighborX="-100000" custLinFactNeighborY="-8930">
        <dgm:presLayoutVars>
          <dgm:chPref val="3"/>
        </dgm:presLayoutVars>
      </dgm:prSet>
      <dgm:spPr/>
      <dgm:t>
        <a:bodyPr/>
        <a:lstStyle/>
        <a:p>
          <a:endParaRPr lang="ru-RU"/>
        </a:p>
      </dgm:t>
    </dgm:pt>
    <dgm:pt modelId="{F348DECE-F70A-48BB-9469-278F0B0D07C2}" type="pres">
      <dgm:prSet presAssocID="{319EC959-725E-485B-A22F-730F21242FDE}" presName="rootConnector1" presStyleLbl="node1" presStyleIdx="0" presStyleCnt="0"/>
      <dgm:spPr/>
      <dgm:t>
        <a:bodyPr/>
        <a:lstStyle/>
        <a:p>
          <a:endParaRPr lang="ru-RU"/>
        </a:p>
      </dgm:t>
    </dgm:pt>
    <dgm:pt modelId="{73CF9386-106A-48B7-A5AE-E40B049F164B}" type="pres">
      <dgm:prSet presAssocID="{319EC959-725E-485B-A22F-730F21242FDE}" presName="hierChild2" presStyleCnt="0"/>
      <dgm:spPr/>
      <dgm:t>
        <a:bodyPr/>
        <a:lstStyle/>
        <a:p>
          <a:endParaRPr lang="ru-RU"/>
        </a:p>
      </dgm:t>
    </dgm:pt>
    <dgm:pt modelId="{43D6BD0D-E476-492E-905C-5FBF571D31A6}" type="pres">
      <dgm:prSet presAssocID="{319EC959-725E-485B-A22F-730F21242FDE}" presName="hierChild3" presStyleCnt="0"/>
      <dgm:spPr/>
      <dgm:t>
        <a:bodyPr/>
        <a:lstStyle/>
        <a:p>
          <a:endParaRPr lang="ru-RU"/>
        </a:p>
      </dgm:t>
    </dgm:pt>
    <dgm:pt modelId="{3FF320C1-FB32-498C-9635-464E060F865F}" type="pres">
      <dgm:prSet presAssocID="{9BC3070F-EDB6-4B05-93B1-D5BBE3FF2476}" presName="Name111" presStyleLbl="parChTrans1D2" presStyleIdx="1" presStyleCnt="2"/>
      <dgm:spPr/>
      <dgm:t>
        <a:bodyPr/>
        <a:lstStyle/>
        <a:p>
          <a:endParaRPr lang="ru-RU"/>
        </a:p>
      </dgm:t>
    </dgm:pt>
    <dgm:pt modelId="{E3DFE19A-C98E-4C14-A6FC-53B86A2AC4A6}" type="pres">
      <dgm:prSet presAssocID="{7E600BC3-EA33-45C9-BCEB-30F69A33B52E}" presName="hierRoot3" presStyleCnt="0">
        <dgm:presLayoutVars>
          <dgm:hierBranch val="init"/>
        </dgm:presLayoutVars>
      </dgm:prSet>
      <dgm:spPr/>
    </dgm:pt>
    <dgm:pt modelId="{6F386AC2-2FB1-43EA-8E3B-6E7885D5D9BE}" type="pres">
      <dgm:prSet presAssocID="{7E600BC3-EA33-45C9-BCEB-30F69A33B52E}" presName="rootComposite3" presStyleCnt="0"/>
      <dgm:spPr/>
    </dgm:pt>
    <dgm:pt modelId="{938ADC60-9806-47BF-9A89-A4479F8AEC87}" type="pres">
      <dgm:prSet presAssocID="{7E600BC3-EA33-45C9-BCEB-30F69A33B52E}" presName="rootText3" presStyleLbl="asst1" presStyleIdx="0" presStyleCnt="1" custLinFactNeighborX="-54358" custLinFactNeighborY="26624">
        <dgm:presLayoutVars>
          <dgm:chPref val="3"/>
        </dgm:presLayoutVars>
      </dgm:prSet>
      <dgm:spPr/>
      <dgm:t>
        <a:bodyPr/>
        <a:lstStyle/>
        <a:p>
          <a:endParaRPr lang="ru-RU"/>
        </a:p>
      </dgm:t>
    </dgm:pt>
    <dgm:pt modelId="{C8216C88-9A5B-4EA0-A2AF-FB060F3E01DD}" type="pres">
      <dgm:prSet presAssocID="{7E600BC3-EA33-45C9-BCEB-30F69A33B52E}" presName="rootConnector3" presStyleLbl="asst1" presStyleIdx="0" presStyleCnt="1"/>
      <dgm:spPr/>
      <dgm:t>
        <a:bodyPr/>
        <a:lstStyle/>
        <a:p>
          <a:endParaRPr lang="ru-RU"/>
        </a:p>
      </dgm:t>
    </dgm:pt>
    <dgm:pt modelId="{05BE8187-286D-4B54-B17A-0DE9343BFEFD}" type="pres">
      <dgm:prSet presAssocID="{7E600BC3-EA33-45C9-BCEB-30F69A33B52E}" presName="hierChild6" presStyleCnt="0"/>
      <dgm:spPr/>
    </dgm:pt>
    <dgm:pt modelId="{56BE901E-90CD-4B6B-B8E6-07097AAFFDB5}" type="pres">
      <dgm:prSet presAssocID="{7E600BC3-EA33-45C9-BCEB-30F69A33B52E}" presName="hierChild7" presStyleCnt="0"/>
      <dgm:spPr/>
    </dgm:pt>
  </dgm:ptLst>
  <dgm:cxnLst>
    <dgm:cxn modelId="{613103E7-D778-41DF-8AF4-527C18A95E4E}" type="presOf" srcId="{A256FA4D-52B9-4305-ADDB-F6640CF2ECBE}" destId="{1CC2237E-6658-4ADF-AE57-3A14D328D6E3}" srcOrd="0" destOrd="0" presId="urn:microsoft.com/office/officeart/2005/8/layout/orgChart1"/>
    <dgm:cxn modelId="{4E411C95-CCC7-4019-94CF-28A0A67B008F}" srcId="{319EC959-725E-485B-A22F-730F21242FDE}" destId="{7E600BC3-EA33-45C9-BCEB-30F69A33B52E}" srcOrd="0" destOrd="0" parTransId="{9BC3070F-EDB6-4B05-93B1-D5BBE3FF2476}" sibTransId="{341FBF8B-5DE1-4564-B833-59F85ADF9ADE}"/>
    <dgm:cxn modelId="{39A7E111-8BF5-443D-A8C0-39147291CB9E}" type="presOf" srcId="{9BBFAE20-704A-410E-AB53-9B139019E2A9}" destId="{93444A43-4803-491D-9644-C815563AD91C}" srcOrd="1" destOrd="0" presId="urn:microsoft.com/office/officeart/2005/8/layout/orgChart1"/>
    <dgm:cxn modelId="{FB0058F9-E0DD-4353-9E03-A2C9831F4C7D}" type="presOf" srcId="{B5C3FC43-8496-49EF-BC30-7513A70B936E}" destId="{A879BB7E-4CD6-4784-B087-72D5A5615C3C}" srcOrd="0" destOrd="0" presId="urn:microsoft.com/office/officeart/2005/8/layout/orgChart1"/>
    <dgm:cxn modelId="{98F12BAA-3D5A-497C-BEF6-92342A1743E5}" srcId="{14C67756-48A4-444A-AE8C-77E406A68887}" destId="{9BBFAE20-704A-410E-AB53-9B139019E2A9}" srcOrd="2" destOrd="0" parTransId="{29AA87BC-BB24-4EA3-BA61-C664107A9405}" sibTransId="{78466CAE-A304-4E26-B643-11BC02BFE114}"/>
    <dgm:cxn modelId="{07039660-99C8-4293-9B61-826021A9139E}" srcId="{14C67756-48A4-444A-AE8C-77E406A68887}" destId="{CBF9DC73-A765-4C5F-B85C-ABCBCC2DC972}" srcOrd="1" destOrd="0" parTransId="{53BBBD75-A678-460A-9F74-EB033561AE6E}" sibTransId="{98E3580E-8357-4949-AB22-3A87B3321858}"/>
    <dgm:cxn modelId="{6D6ED1D6-0013-4CA1-AC73-79C82EAD7946}" srcId="{A256FA4D-52B9-4305-ADDB-F6640CF2ECBE}" destId="{14C67756-48A4-444A-AE8C-77E406A68887}" srcOrd="0" destOrd="0" parTransId="{B5C3FC43-8496-49EF-BC30-7513A70B936E}" sibTransId="{C5633565-F031-4F2E-9E00-592587E6D812}"/>
    <dgm:cxn modelId="{63999554-2EB2-428C-A770-6E940D64013E}" type="presOf" srcId="{CBF9DC73-A765-4C5F-B85C-ABCBCC2DC972}" destId="{2C0588BB-60EA-4334-A66F-E88F6A29CEF1}" srcOrd="1" destOrd="0" presId="urn:microsoft.com/office/officeart/2005/8/layout/orgChart1"/>
    <dgm:cxn modelId="{8E87D339-0E09-4E04-A74B-BF3E5DD830C4}" type="presOf" srcId="{7E600BC3-EA33-45C9-BCEB-30F69A33B52E}" destId="{938ADC60-9806-47BF-9A89-A4479F8AEC87}" srcOrd="0" destOrd="0" presId="urn:microsoft.com/office/officeart/2005/8/layout/orgChart1"/>
    <dgm:cxn modelId="{301B3CD5-0EA6-4297-8B93-82368A016B06}" type="presOf" srcId="{CBF9DC73-A765-4C5F-B85C-ABCBCC2DC972}" destId="{CB365278-1FEC-4DBC-8197-4545E105BBAD}" srcOrd="0" destOrd="0" presId="urn:microsoft.com/office/officeart/2005/8/layout/orgChart1"/>
    <dgm:cxn modelId="{D002321E-FBD3-404B-852F-EEE7DF8A5154}" type="presOf" srcId="{53BBBD75-A678-460A-9F74-EB033561AE6E}" destId="{CFCE4380-1D26-46C9-8B0C-42272E2658E4}" srcOrd="0" destOrd="0" presId="urn:microsoft.com/office/officeart/2005/8/layout/orgChart1"/>
    <dgm:cxn modelId="{CFA317E2-1776-4BD8-821E-C83AA2913C06}" srcId="{14C67756-48A4-444A-AE8C-77E406A68887}" destId="{6711CBA2-7D46-435F-9753-4CC5DD2BF275}" srcOrd="0" destOrd="0" parTransId="{04A427F9-C26A-4647-94DA-5A709B874869}" sibTransId="{64C775D0-C142-4D25-B0CC-F07A64B0B639}"/>
    <dgm:cxn modelId="{BA81058F-858E-4324-8564-82361F57D8A9}" type="presOf" srcId="{6711CBA2-7D46-435F-9753-4CC5DD2BF275}" destId="{847E5F2B-E817-45D7-986F-064BA9B15525}" srcOrd="0" destOrd="0" presId="urn:microsoft.com/office/officeart/2005/8/layout/orgChart1"/>
    <dgm:cxn modelId="{5029718D-B377-44BF-8ED3-5EA7A02C61DA}" type="presOf" srcId="{9BBFAE20-704A-410E-AB53-9B139019E2A9}" destId="{BE7EBDD3-2033-42F0-B917-12852A91C078}" srcOrd="0" destOrd="0" presId="urn:microsoft.com/office/officeart/2005/8/layout/orgChart1"/>
    <dgm:cxn modelId="{A9803781-F9DF-4AE6-8A75-765CD081CD80}" type="presOf" srcId="{29AA87BC-BB24-4EA3-BA61-C664107A9405}" destId="{80E1772D-7B7B-4D5A-B4BC-ECDCF76DF644}" srcOrd="0" destOrd="0" presId="urn:microsoft.com/office/officeart/2005/8/layout/orgChart1"/>
    <dgm:cxn modelId="{65E9E4F4-7534-43DA-A7EA-FCD8E0427093}" type="presOf" srcId="{319EC959-725E-485B-A22F-730F21242FDE}" destId="{F348DECE-F70A-48BB-9469-278F0B0D07C2}" srcOrd="1" destOrd="0" presId="urn:microsoft.com/office/officeart/2005/8/layout/orgChart1"/>
    <dgm:cxn modelId="{3D71A8B1-10B0-48C5-8E87-89E806B03E6E}" type="presOf" srcId="{A256FA4D-52B9-4305-ADDB-F6640CF2ECBE}" destId="{E6066CE7-5920-428A-9798-61BF6A47C788}" srcOrd="1" destOrd="0" presId="urn:microsoft.com/office/officeart/2005/8/layout/orgChart1"/>
    <dgm:cxn modelId="{6DAE0DE3-2D8C-4BEE-88B6-7BCE754E9F45}" type="presOf" srcId="{7E600BC3-EA33-45C9-BCEB-30F69A33B52E}" destId="{C8216C88-9A5B-4EA0-A2AF-FB060F3E01DD}" srcOrd="1" destOrd="0" presId="urn:microsoft.com/office/officeart/2005/8/layout/orgChart1"/>
    <dgm:cxn modelId="{DF10F56B-3A9D-4876-8519-61A7651B92DD}" type="presOf" srcId="{319EC959-725E-485B-A22F-730F21242FDE}" destId="{2220D7A4-2496-4167-BDB0-21B8E158D309}" srcOrd="0" destOrd="0" presId="urn:microsoft.com/office/officeart/2005/8/layout/orgChart1"/>
    <dgm:cxn modelId="{A92E5829-AF09-46B9-B6E0-946AE5BA86D0}" type="presOf" srcId="{C997D208-B9F7-4106-9E16-7654294271F4}" destId="{E64C54D8-C503-40D3-ADA9-4F2E75C526B0}" srcOrd="0" destOrd="0" presId="urn:microsoft.com/office/officeart/2005/8/layout/orgChart1"/>
    <dgm:cxn modelId="{0EB4EBF8-B873-4177-8AA8-84F8CB0D1990}" type="presOf" srcId="{9BC3070F-EDB6-4B05-93B1-D5BBE3FF2476}" destId="{3FF320C1-FB32-498C-9635-464E060F865F}" srcOrd="0" destOrd="0" presId="urn:microsoft.com/office/officeart/2005/8/layout/orgChart1"/>
    <dgm:cxn modelId="{164B7A9C-4ED4-4FE9-B594-400F689B7E46}" type="presOf" srcId="{14C67756-48A4-444A-AE8C-77E406A68887}" destId="{7758FAC8-CB5A-4155-9598-2368475CF10C}" srcOrd="0" destOrd="0" presId="urn:microsoft.com/office/officeart/2005/8/layout/orgChart1"/>
    <dgm:cxn modelId="{6D1A872A-A3D6-40D9-9041-9D5D2891C1FC}" srcId="{C997D208-B9F7-4106-9E16-7654294271F4}" destId="{A256FA4D-52B9-4305-ADDB-F6640CF2ECBE}" srcOrd="0" destOrd="0" parTransId="{A23EF109-8081-4C5F-B4FC-E876FE10B68E}" sibTransId="{96E9500F-F1DF-4361-BE58-1110FCF00241}"/>
    <dgm:cxn modelId="{D115C881-8FA2-453F-BC2D-79313EC8CECC}" type="presOf" srcId="{04A427F9-C26A-4647-94DA-5A709B874869}" destId="{8DCC9D79-9A33-4888-AF6F-B94E885D97ED}" srcOrd="0" destOrd="0" presId="urn:microsoft.com/office/officeart/2005/8/layout/orgChart1"/>
    <dgm:cxn modelId="{C37B6A8A-8BB7-4946-8DA1-0BC704571A8E}" type="presOf" srcId="{6711CBA2-7D46-435F-9753-4CC5DD2BF275}" destId="{4C732D1E-038F-446A-ABBE-B2A03EA38A39}" srcOrd="1" destOrd="0" presId="urn:microsoft.com/office/officeart/2005/8/layout/orgChart1"/>
    <dgm:cxn modelId="{04F977A4-36F1-4899-8D95-6EA35601B686}" srcId="{C997D208-B9F7-4106-9E16-7654294271F4}" destId="{319EC959-725E-485B-A22F-730F21242FDE}" srcOrd="1" destOrd="0" parTransId="{EEDD53AD-9DA3-408B-8159-C3EAC7D4B49B}" sibTransId="{8219B4EF-77DA-4B95-B916-AD1B41E4994E}"/>
    <dgm:cxn modelId="{C09F9D08-25A0-4CF4-ABAB-8511D803E965}" type="presOf" srcId="{14C67756-48A4-444A-AE8C-77E406A68887}" destId="{CBE6BCA8-EA83-4871-A786-EBDE3420F624}" srcOrd="1" destOrd="0" presId="urn:microsoft.com/office/officeart/2005/8/layout/orgChart1"/>
    <dgm:cxn modelId="{4887D913-A109-422C-BA67-5426875F6750}" type="presParOf" srcId="{E64C54D8-C503-40D3-ADA9-4F2E75C526B0}" destId="{5B880687-BC60-4553-9B20-8BF15F9A0A4D}" srcOrd="0" destOrd="0" presId="urn:microsoft.com/office/officeart/2005/8/layout/orgChart1"/>
    <dgm:cxn modelId="{17062674-D807-4C1F-B983-3D144BB0379B}" type="presParOf" srcId="{5B880687-BC60-4553-9B20-8BF15F9A0A4D}" destId="{DDB9590D-8B2D-4B6C-828A-F9EEE23FCBB6}" srcOrd="0" destOrd="0" presId="urn:microsoft.com/office/officeart/2005/8/layout/orgChart1"/>
    <dgm:cxn modelId="{AC543AC8-919B-4E10-A804-E3FA132F079A}" type="presParOf" srcId="{DDB9590D-8B2D-4B6C-828A-F9EEE23FCBB6}" destId="{1CC2237E-6658-4ADF-AE57-3A14D328D6E3}" srcOrd="0" destOrd="0" presId="urn:microsoft.com/office/officeart/2005/8/layout/orgChart1"/>
    <dgm:cxn modelId="{2B94EA56-160E-4814-BDED-9053E5B9F559}" type="presParOf" srcId="{DDB9590D-8B2D-4B6C-828A-F9EEE23FCBB6}" destId="{E6066CE7-5920-428A-9798-61BF6A47C788}" srcOrd="1" destOrd="0" presId="urn:microsoft.com/office/officeart/2005/8/layout/orgChart1"/>
    <dgm:cxn modelId="{29F480A0-DF3A-46C0-AFCE-95AF4824147E}" type="presParOf" srcId="{5B880687-BC60-4553-9B20-8BF15F9A0A4D}" destId="{374321F8-494C-4BFF-A10E-156E5D6A4C31}" srcOrd="1" destOrd="0" presId="urn:microsoft.com/office/officeart/2005/8/layout/orgChart1"/>
    <dgm:cxn modelId="{BFEF68F2-C4E9-4664-8E26-A99A959168C6}" type="presParOf" srcId="{374321F8-494C-4BFF-A10E-156E5D6A4C31}" destId="{A879BB7E-4CD6-4784-B087-72D5A5615C3C}" srcOrd="0" destOrd="0" presId="urn:microsoft.com/office/officeart/2005/8/layout/orgChart1"/>
    <dgm:cxn modelId="{2627D625-416A-4AEB-9067-583E68FD0C7F}" type="presParOf" srcId="{374321F8-494C-4BFF-A10E-156E5D6A4C31}" destId="{EC6367E3-160C-425A-9769-257E8F95F309}" srcOrd="1" destOrd="0" presId="urn:microsoft.com/office/officeart/2005/8/layout/orgChart1"/>
    <dgm:cxn modelId="{0E21E6A5-03FA-4D06-8FD6-3593C7698DDC}" type="presParOf" srcId="{EC6367E3-160C-425A-9769-257E8F95F309}" destId="{E05287AF-2899-4BB3-A998-16C9461DA200}" srcOrd="0" destOrd="0" presId="urn:microsoft.com/office/officeart/2005/8/layout/orgChart1"/>
    <dgm:cxn modelId="{FCA16B58-E414-454B-9522-4AD656E8992D}" type="presParOf" srcId="{E05287AF-2899-4BB3-A998-16C9461DA200}" destId="{7758FAC8-CB5A-4155-9598-2368475CF10C}" srcOrd="0" destOrd="0" presId="urn:microsoft.com/office/officeart/2005/8/layout/orgChart1"/>
    <dgm:cxn modelId="{2E07AE8B-2C25-4CCE-9F41-C7AA6473D32C}" type="presParOf" srcId="{E05287AF-2899-4BB3-A998-16C9461DA200}" destId="{CBE6BCA8-EA83-4871-A786-EBDE3420F624}" srcOrd="1" destOrd="0" presId="urn:microsoft.com/office/officeart/2005/8/layout/orgChart1"/>
    <dgm:cxn modelId="{3EC83F37-AA8C-49BA-8A6B-85D2A6457BE3}" type="presParOf" srcId="{EC6367E3-160C-425A-9769-257E8F95F309}" destId="{1C7FFA48-2F1F-4E75-B2AB-AE4D30510E0E}" srcOrd="1" destOrd="0" presId="urn:microsoft.com/office/officeart/2005/8/layout/orgChart1"/>
    <dgm:cxn modelId="{94495AD1-D97D-46F7-AFA7-106A0093ED13}" type="presParOf" srcId="{1C7FFA48-2F1F-4E75-B2AB-AE4D30510E0E}" destId="{8DCC9D79-9A33-4888-AF6F-B94E885D97ED}" srcOrd="0" destOrd="0" presId="urn:microsoft.com/office/officeart/2005/8/layout/orgChart1"/>
    <dgm:cxn modelId="{97A60B4A-93AB-48E4-A9A7-50F72202225C}" type="presParOf" srcId="{1C7FFA48-2F1F-4E75-B2AB-AE4D30510E0E}" destId="{02DD62A6-0AF9-43B5-AC73-6F99229E02AC}" srcOrd="1" destOrd="0" presId="urn:microsoft.com/office/officeart/2005/8/layout/orgChart1"/>
    <dgm:cxn modelId="{938A5C2B-5EC6-42B0-907A-C513B88CB0F1}" type="presParOf" srcId="{02DD62A6-0AF9-43B5-AC73-6F99229E02AC}" destId="{9081706F-E493-415C-AEFF-DE9574A93BF8}" srcOrd="0" destOrd="0" presId="urn:microsoft.com/office/officeart/2005/8/layout/orgChart1"/>
    <dgm:cxn modelId="{98AD093D-9987-4920-B295-C96DD7455540}" type="presParOf" srcId="{9081706F-E493-415C-AEFF-DE9574A93BF8}" destId="{847E5F2B-E817-45D7-986F-064BA9B15525}" srcOrd="0" destOrd="0" presId="urn:microsoft.com/office/officeart/2005/8/layout/orgChart1"/>
    <dgm:cxn modelId="{7DFC750D-8D0A-47F0-923B-50A5699170B9}" type="presParOf" srcId="{9081706F-E493-415C-AEFF-DE9574A93BF8}" destId="{4C732D1E-038F-446A-ABBE-B2A03EA38A39}" srcOrd="1" destOrd="0" presId="urn:microsoft.com/office/officeart/2005/8/layout/orgChart1"/>
    <dgm:cxn modelId="{464AE06C-A533-42AD-8160-D24F782013C9}" type="presParOf" srcId="{02DD62A6-0AF9-43B5-AC73-6F99229E02AC}" destId="{7AECC5CB-200F-4ACD-9BA6-CFCC26D2E102}" srcOrd="1" destOrd="0" presId="urn:microsoft.com/office/officeart/2005/8/layout/orgChart1"/>
    <dgm:cxn modelId="{22F8C0C7-30D1-42B7-A1B5-E3F95E3976D0}" type="presParOf" srcId="{02DD62A6-0AF9-43B5-AC73-6F99229E02AC}" destId="{B38B8FD9-02AB-450A-BEAA-8A9481FBDB49}" srcOrd="2" destOrd="0" presId="urn:microsoft.com/office/officeart/2005/8/layout/orgChart1"/>
    <dgm:cxn modelId="{E6F1C7D1-5722-4B51-8F49-35C7377069E7}" type="presParOf" srcId="{1C7FFA48-2F1F-4E75-B2AB-AE4D30510E0E}" destId="{CFCE4380-1D26-46C9-8B0C-42272E2658E4}" srcOrd="2" destOrd="0" presId="urn:microsoft.com/office/officeart/2005/8/layout/orgChart1"/>
    <dgm:cxn modelId="{D96A7BF8-C3DB-42BD-9141-F499275770EC}" type="presParOf" srcId="{1C7FFA48-2F1F-4E75-B2AB-AE4D30510E0E}" destId="{6A634520-A192-4DAE-9220-FDD4D4A6FBC8}" srcOrd="3" destOrd="0" presId="urn:microsoft.com/office/officeart/2005/8/layout/orgChart1"/>
    <dgm:cxn modelId="{EE60E7F1-55A0-4B1E-8D37-A847C1E4B0A4}" type="presParOf" srcId="{6A634520-A192-4DAE-9220-FDD4D4A6FBC8}" destId="{17D688C6-0DBD-44C6-AD01-DF109E5B049E}" srcOrd="0" destOrd="0" presId="urn:microsoft.com/office/officeart/2005/8/layout/orgChart1"/>
    <dgm:cxn modelId="{B0B5C841-ED21-4613-B5E0-CFF66BCA4B5F}" type="presParOf" srcId="{17D688C6-0DBD-44C6-AD01-DF109E5B049E}" destId="{CB365278-1FEC-4DBC-8197-4545E105BBAD}" srcOrd="0" destOrd="0" presId="urn:microsoft.com/office/officeart/2005/8/layout/orgChart1"/>
    <dgm:cxn modelId="{E435337E-51B9-469D-B7F9-FE18AC0DC4BA}" type="presParOf" srcId="{17D688C6-0DBD-44C6-AD01-DF109E5B049E}" destId="{2C0588BB-60EA-4334-A66F-E88F6A29CEF1}" srcOrd="1" destOrd="0" presId="urn:microsoft.com/office/officeart/2005/8/layout/orgChart1"/>
    <dgm:cxn modelId="{010A1C53-49E2-4EEB-B834-3B596EB06AA5}" type="presParOf" srcId="{6A634520-A192-4DAE-9220-FDD4D4A6FBC8}" destId="{AF0B0DA2-3C9D-4FFD-A1A8-3B6EDD1FD5A8}" srcOrd="1" destOrd="0" presId="urn:microsoft.com/office/officeart/2005/8/layout/orgChart1"/>
    <dgm:cxn modelId="{990AB081-1BF3-43F7-B2E9-19FD6070C2E4}" type="presParOf" srcId="{6A634520-A192-4DAE-9220-FDD4D4A6FBC8}" destId="{050EB7C7-54FE-4DA2-8D62-4E910017E6D9}" srcOrd="2" destOrd="0" presId="urn:microsoft.com/office/officeart/2005/8/layout/orgChart1"/>
    <dgm:cxn modelId="{4CECE6BD-F0D9-4FFB-9E1E-EC9A8EA039DA}" type="presParOf" srcId="{1C7FFA48-2F1F-4E75-B2AB-AE4D30510E0E}" destId="{80E1772D-7B7B-4D5A-B4BC-ECDCF76DF644}" srcOrd="4" destOrd="0" presId="urn:microsoft.com/office/officeart/2005/8/layout/orgChart1"/>
    <dgm:cxn modelId="{9DEB8540-CAD5-4426-ABD1-E31B71DF743C}" type="presParOf" srcId="{1C7FFA48-2F1F-4E75-B2AB-AE4D30510E0E}" destId="{BB2C684C-CDD3-408D-8908-47D50C42C103}" srcOrd="5" destOrd="0" presId="urn:microsoft.com/office/officeart/2005/8/layout/orgChart1"/>
    <dgm:cxn modelId="{C308AF79-60F6-438C-A4ED-405D362CDBF0}" type="presParOf" srcId="{BB2C684C-CDD3-408D-8908-47D50C42C103}" destId="{37473A11-3255-4A29-AB7B-90686619749F}" srcOrd="0" destOrd="0" presId="urn:microsoft.com/office/officeart/2005/8/layout/orgChart1"/>
    <dgm:cxn modelId="{3FC99771-FB31-4D43-A613-314159BBE9BF}" type="presParOf" srcId="{37473A11-3255-4A29-AB7B-90686619749F}" destId="{BE7EBDD3-2033-42F0-B917-12852A91C078}" srcOrd="0" destOrd="0" presId="urn:microsoft.com/office/officeart/2005/8/layout/orgChart1"/>
    <dgm:cxn modelId="{394CEBDF-F478-46A1-AD4E-EC92B9CB5C17}" type="presParOf" srcId="{37473A11-3255-4A29-AB7B-90686619749F}" destId="{93444A43-4803-491D-9644-C815563AD91C}" srcOrd="1" destOrd="0" presId="urn:microsoft.com/office/officeart/2005/8/layout/orgChart1"/>
    <dgm:cxn modelId="{04D2611A-0CF1-4995-B71A-A9EBB178EAC5}" type="presParOf" srcId="{BB2C684C-CDD3-408D-8908-47D50C42C103}" destId="{8262461E-77F3-4C41-91C9-B2FEEFADF197}" srcOrd="1" destOrd="0" presId="urn:microsoft.com/office/officeart/2005/8/layout/orgChart1"/>
    <dgm:cxn modelId="{8E5142BC-E6C1-4D06-9B95-3387422DFCE4}" type="presParOf" srcId="{BB2C684C-CDD3-408D-8908-47D50C42C103}" destId="{2382231F-D35E-4ABD-9EB4-DFA97772F130}" srcOrd="2" destOrd="0" presId="urn:microsoft.com/office/officeart/2005/8/layout/orgChart1"/>
    <dgm:cxn modelId="{FEEA95B6-4013-4745-8580-2C531A389C93}" type="presParOf" srcId="{EC6367E3-160C-425A-9769-257E8F95F309}" destId="{6C1C25E0-6380-48E7-8247-E541E3384092}" srcOrd="2" destOrd="0" presId="urn:microsoft.com/office/officeart/2005/8/layout/orgChart1"/>
    <dgm:cxn modelId="{C32BB679-DC73-41D7-BA0C-F5D43F2F1973}" type="presParOf" srcId="{5B880687-BC60-4553-9B20-8BF15F9A0A4D}" destId="{6DD95BF0-5B3B-4FDD-AE17-8BC155836D4C}" srcOrd="2" destOrd="0" presId="urn:microsoft.com/office/officeart/2005/8/layout/orgChart1"/>
    <dgm:cxn modelId="{9F9D16FD-C098-4E96-B50D-81235CB02238}" type="presParOf" srcId="{E64C54D8-C503-40D3-ADA9-4F2E75C526B0}" destId="{0F9E0659-0005-4296-91D2-512A64AA23A6}" srcOrd="1" destOrd="0" presId="urn:microsoft.com/office/officeart/2005/8/layout/orgChart1"/>
    <dgm:cxn modelId="{8B21C087-7401-4DF7-B1A8-A63E9AAAE07C}" type="presParOf" srcId="{0F9E0659-0005-4296-91D2-512A64AA23A6}" destId="{13619C7B-73A9-4562-B54E-99475E8134E0}" srcOrd="0" destOrd="0" presId="urn:microsoft.com/office/officeart/2005/8/layout/orgChart1"/>
    <dgm:cxn modelId="{2A41D337-D79C-45F3-AE2D-04F258510DDB}" type="presParOf" srcId="{13619C7B-73A9-4562-B54E-99475E8134E0}" destId="{2220D7A4-2496-4167-BDB0-21B8E158D309}" srcOrd="0" destOrd="0" presId="urn:microsoft.com/office/officeart/2005/8/layout/orgChart1"/>
    <dgm:cxn modelId="{BBA810EB-BA10-4D92-BA9A-065698CF7DF0}" type="presParOf" srcId="{13619C7B-73A9-4562-B54E-99475E8134E0}" destId="{F348DECE-F70A-48BB-9469-278F0B0D07C2}" srcOrd="1" destOrd="0" presId="urn:microsoft.com/office/officeart/2005/8/layout/orgChart1"/>
    <dgm:cxn modelId="{B06D560E-9DB5-44C0-93DE-DE520A91F01E}" type="presParOf" srcId="{0F9E0659-0005-4296-91D2-512A64AA23A6}" destId="{73CF9386-106A-48B7-A5AE-E40B049F164B}" srcOrd="1" destOrd="0" presId="urn:microsoft.com/office/officeart/2005/8/layout/orgChart1"/>
    <dgm:cxn modelId="{8979E734-43A7-483A-8D6F-91C822D4635A}" type="presParOf" srcId="{0F9E0659-0005-4296-91D2-512A64AA23A6}" destId="{43D6BD0D-E476-492E-905C-5FBF571D31A6}" srcOrd="2" destOrd="0" presId="urn:microsoft.com/office/officeart/2005/8/layout/orgChart1"/>
    <dgm:cxn modelId="{0C4D741B-6ABB-4A34-81CB-3AE972129838}" type="presParOf" srcId="{43D6BD0D-E476-492E-905C-5FBF571D31A6}" destId="{3FF320C1-FB32-498C-9635-464E060F865F}" srcOrd="0" destOrd="0" presId="urn:microsoft.com/office/officeart/2005/8/layout/orgChart1"/>
    <dgm:cxn modelId="{88B1C4C3-57EF-4887-BC92-0B07DD3AD832}" type="presParOf" srcId="{43D6BD0D-E476-492E-905C-5FBF571D31A6}" destId="{E3DFE19A-C98E-4C14-A6FC-53B86A2AC4A6}" srcOrd="1" destOrd="0" presId="urn:microsoft.com/office/officeart/2005/8/layout/orgChart1"/>
    <dgm:cxn modelId="{C6F5B588-566F-470A-8167-39659E2982FA}" type="presParOf" srcId="{E3DFE19A-C98E-4C14-A6FC-53B86A2AC4A6}" destId="{6F386AC2-2FB1-43EA-8E3B-6E7885D5D9BE}" srcOrd="0" destOrd="0" presId="urn:microsoft.com/office/officeart/2005/8/layout/orgChart1"/>
    <dgm:cxn modelId="{EB2D0D39-1536-4DF9-871C-0EFB9E52A41C}" type="presParOf" srcId="{6F386AC2-2FB1-43EA-8E3B-6E7885D5D9BE}" destId="{938ADC60-9806-47BF-9A89-A4479F8AEC87}" srcOrd="0" destOrd="0" presId="urn:microsoft.com/office/officeart/2005/8/layout/orgChart1"/>
    <dgm:cxn modelId="{09099D71-722A-453F-8224-8065A451E418}" type="presParOf" srcId="{6F386AC2-2FB1-43EA-8E3B-6E7885D5D9BE}" destId="{C8216C88-9A5B-4EA0-A2AF-FB060F3E01DD}" srcOrd="1" destOrd="0" presId="urn:microsoft.com/office/officeart/2005/8/layout/orgChart1"/>
    <dgm:cxn modelId="{8D0B06A4-6ED8-4A31-AA5E-6C3BAD5AA06D}" type="presParOf" srcId="{E3DFE19A-C98E-4C14-A6FC-53B86A2AC4A6}" destId="{05BE8187-286D-4B54-B17A-0DE9343BFEFD}" srcOrd="1" destOrd="0" presId="urn:microsoft.com/office/officeart/2005/8/layout/orgChart1"/>
    <dgm:cxn modelId="{58419BCD-742B-44AE-8BDE-B1913F6E9772}" type="presParOf" srcId="{E3DFE19A-C98E-4C14-A6FC-53B86A2AC4A6}" destId="{56BE901E-90CD-4B6B-B8E6-07097AAFFDB5}"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2</xdr:col>
      <xdr:colOff>357868</xdr:colOff>
      <xdr:row>8</xdr:row>
      <xdr:rowOff>8165</xdr:rowOff>
    </xdr:from>
    <xdr:to>
      <xdr:col>14</xdr:col>
      <xdr:colOff>338818</xdr:colOff>
      <xdr:row>32</xdr:row>
      <xdr:rowOff>103075</xdr:rowOff>
    </xdr:to>
    <xdr:graphicFrame macro="">
      <xdr:nvGraphicFramePr>
        <xdr:cNvPr id="17" name="Схема 16">
          <a:extLst>
            <a:ext uri="{FF2B5EF4-FFF2-40B4-BE49-F238E27FC236}">
              <a16:creationId xmlns:a16="http://schemas.microsoft.com/office/drawing/2014/main" xmlns="" id="{00000000-0008-0000-0400-000011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7</xdr:col>
      <xdr:colOff>304800</xdr:colOff>
      <xdr:row>17</xdr:row>
      <xdr:rowOff>76200</xdr:rowOff>
    </xdr:to>
    <xdr:graphicFrame macro="">
      <xdr:nvGraphicFramePr>
        <xdr:cNvPr id="2" name="Диаграмма 1">
          <a:extLst>
            <a:ext uri="{FF2B5EF4-FFF2-40B4-BE49-F238E27FC236}">
              <a16:creationId xmlns:a16="http://schemas.microsoft.com/office/drawing/2014/main" xmlns=""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460513</xdr:colOff>
      <xdr:row>3</xdr:row>
      <xdr:rowOff>9525</xdr:rowOff>
    </xdr:from>
    <xdr:to>
      <xdr:col>17</xdr:col>
      <xdr:colOff>250963</xdr:colOff>
      <xdr:row>21</xdr:row>
      <xdr:rowOff>157162</xdr:rowOff>
    </xdr:to>
    <xdr:graphicFrame macro="">
      <xdr:nvGraphicFramePr>
        <xdr:cNvPr id="3" name="Диаграмма 2">
          <a:extLst>
            <a:ext uri="{FF2B5EF4-FFF2-40B4-BE49-F238E27FC236}">
              <a16:creationId xmlns:a16="http://schemas.microsoft.com/office/drawing/2014/main" xmlns=""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400050</xdr:colOff>
      <xdr:row>3</xdr:row>
      <xdr:rowOff>9525</xdr:rowOff>
    </xdr:from>
    <xdr:to>
      <xdr:col>27</xdr:col>
      <xdr:colOff>190500</xdr:colOff>
      <xdr:row>21</xdr:row>
      <xdr:rowOff>157162</xdr:rowOff>
    </xdr:to>
    <xdr:graphicFrame macro="">
      <xdr:nvGraphicFramePr>
        <xdr:cNvPr id="4" name="Диаграмма 3">
          <a:extLst>
            <a:ext uri="{FF2B5EF4-FFF2-40B4-BE49-F238E27FC236}">
              <a16:creationId xmlns:a16="http://schemas.microsoft.com/office/drawing/2014/main" xmlns=""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48</xdr:row>
      <xdr:rowOff>0</xdr:rowOff>
    </xdr:from>
    <xdr:to>
      <xdr:col>11</xdr:col>
      <xdr:colOff>323403</xdr:colOff>
      <xdr:row>68</xdr:row>
      <xdr:rowOff>95649</xdr:rowOff>
    </xdr:to>
    <xdr:graphicFrame macro="">
      <xdr:nvGraphicFramePr>
        <xdr:cNvPr id="5" name="Диаграмма 4">
          <a:extLst>
            <a:ext uri="{FF2B5EF4-FFF2-40B4-BE49-F238E27FC236}">
              <a16:creationId xmlns:a16="http://schemas.microsoft.com/office/drawing/2014/main" xmlns="" id="{00000000-0008-0000-1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-1</xdr:colOff>
      <xdr:row>48</xdr:row>
      <xdr:rowOff>0</xdr:rowOff>
    </xdr:from>
    <xdr:to>
      <xdr:col>20</xdr:col>
      <xdr:colOff>124238</xdr:colOff>
      <xdr:row>68</xdr:row>
      <xdr:rowOff>124239</xdr:rowOff>
    </xdr:to>
    <xdr:graphicFrame macro="">
      <xdr:nvGraphicFramePr>
        <xdr:cNvPr id="6" name="Диаграмма 5">
          <a:extLst>
            <a:ext uri="{FF2B5EF4-FFF2-40B4-BE49-F238E27FC236}">
              <a16:creationId xmlns:a16="http://schemas.microsoft.com/office/drawing/2014/main" xmlns=""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303694</xdr:colOff>
      <xdr:row>48</xdr:row>
      <xdr:rowOff>27609</xdr:rowOff>
    </xdr:from>
    <xdr:to>
      <xdr:col>28</xdr:col>
      <xdr:colOff>303694</xdr:colOff>
      <xdr:row>68</xdr:row>
      <xdr:rowOff>138044</xdr:rowOff>
    </xdr:to>
    <xdr:graphicFrame macro="">
      <xdr:nvGraphicFramePr>
        <xdr:cNvPr id="7" name="Диаграмма 6">
          <a:extLst>
            <a:ext uri="{FF2B5EF4-FFF2-40B4-BE49-F238E27FC236}">
              <a16:creationId xmlns:a16="http://schemas.microsoft.com/office/drawing/2014/main" xmlns=""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70</xdr:row>
      <xdr:rowOff>0</xdr:rowOff>
    </xdr:from>
    <xdr:to>
      <xdr:col>11</xdr:col>
      <xdr:colOff>27608</xdr:colOff>
      <xdr:row>87</xdr:row>
      <xdr:rowOff>160865</xdr:rowOff>
    </xdr:to>
    <xdr:graphicFrame macro="">
      <xdr:nvGraphicFramePr>
        <xdr:cNvPr id="8" name="Диаграмма 7">
          <a:extLst>
            <a:ext uri="{FF2B5EF4-FFF2-40B4-BE49-F238E27FC236}">
              <a16:creationId xmlns:a16="http://schemas.microsoft.com/office/drawing/2014/main" xmlns="" id="{00000000-0008-0000-1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-1</xdr:colOff>
      <xdr:row>70</xdr:row>
      <xdr:rowOff>0</xdr:rowOff>
    </xdr:from>
    <xdr:to>
      <xdr:col>22</xdr:col>
      <xdr:colOff>358913</xdr:colOff>
      <xdr:row>88</xdr:row>
      <xdr:rowOff>13805</xdr:rowOff>
    </xdr:to>
    <xdr:graphicFrame macro="">
      <xdr:nvGraphicFramePr>
        <xdr:cNvPr id="9" name="Диаграмма 8">
          <a:extLst>
            <a:ext uri="{FF2B5EF4-FFF2-40B4-BE49-F238E27FC236}">
              <a16:creationId xmlns:a16="http://schemas.microsoft.com/office/drawing/2014/main" xmlns="" id="{00000000-0008-0000-1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90</xdr:row>
      <xdr:rowOff>0</xdr:rowOff>
    </xdr:from>
    <xdr:to>
      <xdr:col>7</xdr:col>
      <xdr:colOff>320261</xdr:colOff>
      <xdr:row>109</xdr:row>
      <xdr:rowOff>135635</xdr:rowOff>
    </xdr:to>
    <xdr:graphicFrame macro="">
      <xdr:nvGraphicFramePr>
        <xdr:cNvPr id="10" name="Диаграмма 9">
          <a:extLst>
            <a:ext uri="{FF2B5EF4-FFF2-40B4-BE49-F238E27FC236}">
              <a16:creationId xmlns:a16="http://schemas.microsoft.com/office/drawing/2014/main" xmlns="" id="{00000000-0008-0000-1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55217</xdr:colOff>
      <xdr:row>89</xdr:row>
      <xdr:rowOff>165651</xdr:rowOff>
    </xdr:from>
    <xdr:to>
      <xdr:col>16</xdr:col>
      <xdr:colOff>375478</xdr:colOff>
      <xdr:row>109</xdr:row>
      <xdr:rowOff>138042</xdr:rowOff>
    </xdr:to>
    <xdr:graphicFrame macro="">
      <xdr:nvGraphicFramePr>
        <xdr:cNvPr id="12" name="Диаграмма 11">
          <a:extLst>
            <a:ext uri="{FF2B5EF4-FFF2-40B4-BE49-F238E27FC236}">
              <a16:creationId xmlns:a16="http://schemas.microsoft.com/office/drawing/2014/main" xmlns="" id="{00000000-0008-0000-1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0</xdr:colOff>
      <xdr:row>89</xdr:row>
      <xdr:rowOff>193260</xdr:rowOff>
    </xdr:from>
    <xdr:to>
      <xdr:col>26</xdr:col>
      <xdr:colOff>358913</xdr:colOff>
      <xdr:row>109</xdr:row>
      <xdr:rowOff>27607</xdr:rowOff>
    </xdr:to>
    <xdr:graphicFrame macro="">
      <xdr:nvGraphicFramePr>
        <xdr:cNvPr id="13" name="Диаграмма 12">
          <a:extLst>
            <a:ext uri="{FF2B5EF4-FFF2-40B4-BE49-F238E27FC236}">
              <a16:creationId xmlns:a16="http://schemas.microsoft.com/office/drawing/2014/main" xmlns="" id="{00000000-0008-0000-1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25</xdr:row>
      <xdr:rowOff>0</xdr:rowOff>
    </xdr:from>
    <xdr:to>
      <xdr:col>8</xdr:col>
      <xdr:colOff>496956</xdr:colOff>
      <xdr:row>43</xdr:row>
      <xdr:rowOff>0</xdr:rowOff>
    </xdr:to>
    <xdr:graphicFrame macro="">
      <xdr:nvGraphicFramePr>
        <xdr:cNvPr id="14" name="Диаграмма 13">
          <a:extLst>
            <a:ext uri="{FF2B5EF4-FFF2-40B4-BE49-F238E27FC236}">
              <a16:creationId xmlns:a16="http://schemas.microsoft.com/office/drawing/2014/main" xmlns="" id="{00000000-0008-0000-1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112</xdr:row>
      <xdr:rowOff>0</xdr:rowOff>
    </xdr:from>
    <xdr:to>
      <xdr:col>7</xdr:col>
      <xdr:colOff>320261</xdr:colOff>
      <xdr:row>126</xdr:row>
      <xdr:rowOff>37548</xdr:rowOff>
    </xdr:to>
    <xdr:graphicFrame macro="">
      <xdr:nvGraphicFramePr>
        <xdr:cNvPr id="15" name="Диаграмма 14">
          <a:extLst>
            <a:ext uri="{FF2B5EF4-FFF2-40B4-BE49-F238E27FC236}">
              <a16:creationId xmlns:a16="http://schemas.microsoft.com/office/drawing/2014/main" xmlns="" id="{00000000-0008-0000-1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226</xdr:row>
      <xdr:rowOff>0</xdr:rowOff>
    </xdr:from>
    <xdr:to>
      <xdr:col>7</xdr:col>
      <xdr:colOff>320261</xdr:colOff>
      <xdr:row>240</xdr:row>
      <xdr:rowOff>37548</xdr:rowOff>
    </xdr:to>
    <xdr:graphicFrame macro="">
      <xdr:nvGraphicFramePr>
        <xdr:cNvPr id="16" name="Диаграмма 15">
          <a:extLst>
            <a:ext uri="{FF2B5EF4-FFF2-40B4-BE49-F238E27FC236}">
              <a16:creationId xmlns:a16="http://schemas.microsoft.com/office/drawing/2014/main" xmlns="" id="{00000000-0008-0000-1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226</xdr:row>
      <xdr:rowOff>0</xdr:rowOff>
    </xdr:from>
    <xdr:to>
      <xdr:col>15</xdr:col>
      <xdr:colOff>320260</xdr:colOff>
      <xdr:row>240</xdr:row>
      <xdr:rowOff>37548</xdr:rowOff>
    </xdr:to>
    <xdr:graphicFrame macro="">
      <xdr:nvGraphicFramePr>
        <xdr:cNvPr id="17" name="Диаграмма 16">
          <a:extLst>
            <a:ext uri="{FF2B5EF4-FFF2-40B4-BE49-F238E27FC236}">
              <a16:creationId xmlns:a16="http://schemas.microsoft.com/office/drawing/2014/main" xmlns="" id="{00000000-0008-0000-1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16</xdr:col>
      <xdr:colOff>0</xdr:colOff>
      <xdr:row>226</xdr:row>
      <xdr:rowOff>0</xdr:rowOff>
    </xdr:from>
    <xdr:to>
      <xdr:col>23</xdr:col>
      <xdr:colOff>320261</xdr:colOff>
      <xdr:row>240</xdr:row>
      <xdr:rowOff>37548</xdr:rowOff>
    </xdr:to>
    <xdr:graphicFrame macro="">
      <xdr:nvGraphicFramePr>
        <xdr:cNvPr id="18" name="Диаграмма 17">
          <a:extLst>
            <a:ext uri="{FF2B5EF4-FFF2-40B4-BE49-F238E27FC236}">
              <a16:creationId xmlns:a16="http://schemas.microsoft.com/office/drawing/2014/main" xmlns="" id="{00000000-0008-0000-1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24</xdr:col>
      <xdr:colOff>0</xdr:colOff>
      <xdr:row>226</xdr:row>
      <xdr:rowOff>0</xdr:rowOff>
    </xdr:from>
    <xdr:to>
      <xdr:col>31</xdr:col>
      <xdr:colOff>320261</xdr:colOff>
      <xdr:row>240</xdr:row>
      <xdr:rowOff>37548</xdr:rowOff>
    </xdr:to>
    <xdr:graphicFrame macro="">
      <xdr:nvGraphicFramePr>
        <xdr:cNvPr id="19" name="Диаграмма 18">
          <a:extLst>
            <a:ext uri="{FF2B5EF4-FFF2-40B4-BE49-F238E27FC236}">
              <a16:creationId xmlns:a16="http://schemas.microsoft.com/office/drawing/2014/main" xmlns="" id="{00000000-0008-0000-1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241</xdr:row>
      <xdr:rowOff>0</xdr:rowOff>
    </xdr:from>
    <xdr:to>
      <xdr:col>7</xdr:col>
      <xdr:colOff>320261</xdr:colOff>
      <xdr:row>255</xdr:row>
      <xdr:rowOff>37548</xdr:rowOff>
    </xdr:to>
    <xdr:graphicFrame macro="">
      <xdr:nvGraphicFramePr>
        <xdr:cNvPr id="20" name="Диаграмма 19">
          <a:extLst>
            <a:ext uri="{FF2B5EF4-FFF2-40B4-BE49-F238E27FC236}">
              <a16:creationId xmlns:a16="http://schemas.microsoft.com/office/drawing/2014/main" xmlns="" id="{00000000-0008-0000-1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0</xdr:colOff>
      <xdr:row>241</xdr:row>
      <xdr:rowOff>0</xdr:rowOff>
    </xdr:from>
    <xdr:to>
      <xdr:col>15</xdr:col>
      <xdr:colOff>320260</xdr:colOff>
      <xdr:row>255</xdr:row>
      <xdr:rowOff>37548</xdr:rowOff>
    </xdr:to>
    <xdr:graphicFrame macro="">
      <xdr:nvGraphicFramePr>
        <xdr:cNvPr id="21" name="Диаграмма 20">
          <a:extLst>
            <a:ext uri="{FF2B5EF4-FFF2-40B4-BE49-F238E27FC236}">
              <a16:creationId xmlns:a16="http://schemas.microsoft.com/office/drawing/2014/main" xmlns="" id="{00000000-0008-0000-1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16</xdr:col>
      <xdr:colOff>0</xdr:colOff>
      <xdr:row>241</xdr:row>
      <xdr:rowOff>0</xdr:rowOff>
    </xdr:from>
    <xdr:to>
      <xdr:col>23</xdr:col>
      <xdr:colOff>320261</xdr:colOff>
      <xdr:row>255</xdr:row>
      <xdr:rowOff>37548</xdr:rowOff>
    </xdr:to>
    <xdr:graphicFrame macro="">
      <xdr:nvGraphicFramePr>
        <xdr:cNvPr id="22" name="Диаграмма 21">
          <a:extLst>
            <a:ext uri="{FF2B5EF4-FFF2-40B4-BE49-F238E27FC236}">
              <a16:creationId xmlns:a16="http://schemas.microsoft.com/office/drawing/2014/main" xmlns="" id="{00000000-0008-0000-1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24</xdr:col>
      <xdr:colOff>0</xdr:colOff>
      <xdr:row>241</xdr:row>
      <xdr:rowOff>0</xdr:rowOff>
    </xdr:from>
    <xdr:to>
      <xdr:col>31</xdr:col>
      <xdr:colOff>320261</xdr:colOff>
      <xdr:row>255</xdr:row>
      <xdr:rowOff>37548</xdr:rowOff>
    </xdr:to>
    <xdr:graphicFrame macro="">
      <xdr:nvGraphicFramePr>
        <xdr:cNvPr id="23" name="Диаграмма 22">
          <a:extLst>
            <a:ext uri="{FF2B5EF4-FFF2-40B4-BE49-F238E27FC236}">
              <a16:creationId xmlns:a16="http://schemas.microsoft.com/office/drawing/2014/main" xmlns="" id="{00000000-0008-0000-1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256</xdr:row>
      <xdr:rowOff>0</xdr:rowOff>
    </xdr:from>
    <xdr:to>
      <xdr:col>7</xdr:col>
      <xdr:colOff>320261</xdr:colOff>
      <xdr:row>270</xdr:row>
      <xdr:rowOff>37548</xdr:rowOff>
    </xdr:to>
    <xdr:graphicFrame macro="">
      <xdr:nvGraphicFramePr>
        <xdr:cNvPr id="24" name="Диаграмма 23">
          <a:extLst>
            <a:ext uri="{FF2B5EF4-FFF2-40B4-BE49-F238E27FC236}">
              <a16:creationId xmlns:a16="http://schemas.microsoft.com/office/drawing/2014/main" xmlns="" id="{00000000-0008-0000-1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593587</xdr:colOff>
      <xdr:row>256</xdr:row>
      <xdr:rowOff>13803</xdr:rowOff>
    </xdr:from>
    <xdr:to>
      <xdr:col>15</xdr:col>
      <xdr:colOff>306456</xdr:colOff>
      <xdr:row>270</xdr:row>
      <xdr:rowOff>51351</xdr:rowOff>
    </xdr:to>
    <xdr:graphicFrame macro="">
      <xdr:nvGraphicFramePr>
        <xdr:cNvPr id="25" name="Диаграмма 24">
          <a:extLst>
            <a:ext uri="{FF2B5EF4-FFF2-40B4-BE49-F238E27FC236}">
              <a16:creationId xmlns:a16="http://schemas.microsoft.com/office/drawing/2014/main" xmlns="" id="{00000000-0008-0000-1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272</xdr:row>
      <xdr:rowOff>0</xdr:rowOff>
    </xdr:from>
    <xdr:to>
      <xdr:col>7</xdr:col>
      <xdr:colOff>320261</xdr:colOff>
      <xdr:row>289</xdr:row>
      <xdr:rowOff>55218</xdr:rowOff>
    </xdr:to>
    <xdr:graphicFrame macro="">
      <xdr:nvGraphicFramePr>
        <xdr:cNvPr id="26" name="Диаграмма 25">
          <a:extLst>
            <a:ext uri="{FF2B5EF4-FFF2-40B4-BE49-F238E27FC236}">
              <a16:creationId xmlns:a16="http://schemas.microsoft.com/office/drawing/2014/main" xmlns="" id="{00000000-0008-0000-1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8</xdr:col>
      <xdr:colOff>0</xdr:colOff>
      <xdr:row>272</xdr:row>
      <xdr:rowOff>-1</xdr:rowOff>
    </xdr:from>
    <xdr:to>
      <xdr:col>15</xdr:col>
      <xdr:colOff>320260</xdr:colOff>
      <xdr:row>289</xdr:row>
      <xdr:rowOff>82826</xdr:rowOff>
    </xdr:to>
    <xdr:graphicFrame macro="">
      <xdr:nvGraphicFramePr>
        <xdr:cNvPr id="27" name="Диаграмма 26">
          <a:extLst>
            <a:ext uri="{FF2B5EF4-FFF2-40B4-BE49-F238E27FC236}">
              <a16:creationId xmlns:a16="http://schemas.microsoft.com/office/drawing/2014/main" xmlns="" id="{00000000-0008-0000-1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16</xdr:col>
      <xdr:colOff>0</xdr:colOff>
      <xdr:row>272</xdr:row>
      <xdr:rowOff>0</xdr:rowOff>
    </xdr:from>
    <xdr:to>
      <xdr:col>23</xdr:col>
      <xdr:colOff>320261</xdr:colOff>
      <xdr:row>289</xdr:row>
      <xdr:rowOff>124240</xdr:rowOff>
    </xdr:to>
    <xdr:graphicFrame macro="">
      <xdr:nvGraphicFramePr>
        <xdr:cNvPr id="28" name="Диаграмма 27">
          <a:extLst>
            <a:ext uri="{FF2B5EF4-FFF2-40B4-BE49-F238E27FC236}">
              <a16:creationId xmlns:a16="http://schemas.microsoft.com/office/drawing/2014/main" xmlns="" id="{00000000-0008-0000-1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24</xdr:col>
      <xdr:colOff>0</xdr:colOff>
      <xdr:row>272</xdr:row>
      <xdr:rowOff>0</xdr:rowOff>
    </xdr:from>
    <xdr:to>
      <xdr:col>31</xdr:col>
      <xdr:colOff>320261</xdr:colOff>
      <xdr:row>289</xdr:row>
      <xdr:rowOff>124240</xdr:rowOff>
    </xdr:to>
    <xdr:graphicFrame macro="">
      <xdr:nvGraphicFramePr>
        <xdr:cNvPr id="29" name="Диаграмма 28">
          <a:extLst>
            <a:ext uri="{FF2B5EF4-FFF2-40B4-BE49-F238E27FC236}">
              <a16:creationId xmlns:a16="http://schemas.microsoft.com/office/drawing/2014/main" xmlns="" id="{00000000-0008-0000-1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291</xdr:row>
      <xdr:rowOff>0</xdr:rowOff>
    </xdr:from>
    <xdr:to>
      <xdr:col>7</xdr:col>
      <xdr:colOff>320261</xdr:colOff>
      <xdr:row>307</xdr:row>
      <xdr:rowOff>124210</xdr:rowOff>
    </xdr:to>
    <xdr:graphicFrame macro="">
      <xdr:nvGraphicFramePr>
        <xdr:cNvPr id="31" name="Диаграмма 30">
          <a:extLst>
            <a:ext uri="{FF2B5EF4-FFF2-40B4-BE49-F238E27FC236}">
              <a16:creationId xmlns:a16="http://schemas.microsoft.com/office/drawing/2014/main" xmlns="" id="{00000000-0008-0000-1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8</xdr:col>
      <xdr:colOff>0</xdr:colOff>
      <xdr:row>291</xdr:row>
      <xdr:rowOff>0</xdr:rowOff>
    </xdr:from>
    <xdr:to>
      <xdr:col>15</xdr:col>
      <xdr:colOff>320260</xdr:colOff>
      <xdr:row>307</xdr:row>
      <xdr:rowOff>124210</xdr:rowOff>
    </xdr:to>
    <xdr:graphicFrame macro="">
      <xdr:nvGraphicFramePr>
        <xdr:cNvPr id="32" name="Диаграмма 31">
          <a:extLst>
            <a:ext uri="{FF2B5EF4-FFF2-40B4-BE49-F238E27FC236}">
              <a16:creationId xmlns:a16="http://schemas.microsoft.com/office/drawing/2014/main" xmlns="" id="{00000000-0008-0000-10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16</xdr:col>
      <xdr:colOff>0</xdr:colOff>
      <xdr:row>291</xdr:row>
      <xdr:rowOff>0</xdr:rowOff>
    </xdr:from>
    <xdr:to>
      <xdr:col>23</xdr:col>
      <xdr:colOff>320261</xdr:colOff>
      <xdr:row>307</xdr:row>
      <xdr:rowOff>124210</xdr:rowOff>
    </xdr:to>
    <xdr:graphicFrame macro="">
      <xdr:nvGraphicFramePr>
        <xdr:cNvPr id="33" name="Диаграмма 32">
          <a:extLst>
            <a:ext uri="{FF2B5EF4-FFF2-40B4-BE49-F238E27FC236}">
              <a16:creationId xmlns:a16="http://schemas.microsoft.com/office/drawing/2014/main" xmlns="" id="{00000000-0008-0000-1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24</xdr:col>
      <xdr:colOff>0</xdr:colOff>
      <xdr:row>291</xdr:row>
      <xdr:rowOff>0</xdr:rowOff>
    </xdr:from>
    <xdr:to>
      <xdr:col>31</xdr:col>
      <xdr:colOff>320261</xdr:colOff>
      <xdr:row>307</xdr:row>
      <xdr:rowOff>124210</xdr:rowOff>
    </xdr:to>
    <xdr:graphicFrame macro="">
      <xdr:nvGraphicFramePr>
        <xdr:cNvPr id="34" name="Диаграмма 33">
          <a:extLst>
            <a:ext uri="{FF2B5EF4-FFF2-40B4-BE49-F238E27FC236}">
              <a16:creationId xmlns:a16="http://schemas.microsoft.com/office/drawing/2014/main" xmlns="" id="{00000000-0008-0000-1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311</xdr:row>
      <xdr:rowOff>193260</xdr:rowOff>
    </xdr:from>
    <xdr:to>
      <xdr:col>8</xdr:col>
      <xdr:colOff>414130</xdr:colOff>
      <xdr:row>331</xdr:row>
      <xdr:rowOff>151847</xdr:rowOff>
    </xdr:to>
    <xdr:graphicFrame macro="">
      <xdr:nvGraphicFramePr>
        <xdr:cNvPr id="35" name="Диаграмма 34">
          <a:extLst>
            <a:ext uri="{FF2B5EF4-FFF2-40B4-BE49-F238E27FC236}">
              <a16:creationId xmlns:a16="http://schemas.microsoft.com/office/drawing/2014/main" xmlns="" id="{00000000-0008-0000-1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336</xdr:row>
      <xdr:rowOff>0</xdr:rowOff>
    </xdr:from>
    <xdr:to>
      <xdr:col>7</xdr:col>
      <xdr:colOff>320261</xdr:colOff>
      <xdr:row>350</xdr:row>
      <xdr:rowOff>37548</xdr:rowOff>
    </xdr:to>
    <xdr:graphicFrame macro="">
      <xdr:nvGraphicFramePr>
        <xdr:cNvPr id="37" name="Диаграмма 36">
          <a:extLst>
            <a:ext uri="{FF2B5EF4-FFF2-40B4-BE49-F238E27FC236}">
              <a16:creationId xmlns:a16="http://schemas.microsoft.com/office/drawing/2014/main" xmlns="" id="{F6FF010E-26F1-4B26-BAA7-A139A534ED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0</xdr:colOff>
      <xdr:row>128</xdr:row>
      <xdr:rowOff>0</xdr:rowOff>
    </xdr:from>
    <xdr:to>
      <xdr:col>13</xdr:col>
      <xdr:colOff>392760</xdr:colOff>
      <xdr:row>173</xdr:row>
      <xdr:rowOff>140183</xdr:rowOff>
    </xdr:to>
    <xdr:graphicFrame macro="">
      <xdr:nvGraphicFramePr>
        <xdr:cNvPr id="36" name="Диаграмма 35">
          <a:extLst>
            <a:ext uri="{FF2B5EF4-FFF2-40B4-BE49-F238E27FC236}">
              <a16:creationId xmlns:a16="http://schemas.microsoft.com/office/drawing/2014/main" xmlns="" id="{6025FAC3-4F7E-48F3-800A-253873ABD1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15</xdr:col>
      <xdr:colOff>0</xdr:colOff>
      <xdr:row>128</xdr:row>
      <xdr:rowOff>0</xdr:rowOff>
    </xdr:from>
    <xdr:to>
      <xdr:col>28</xdr:col>
      <xdr:colOff>392760</xdr:colOff>
      <xdr:row>173</xdr:row>
      <xdr:rowOff>140183</xdr:rowOff>
    </xdr:to>
    <xdr:graphicFrame macro="">
      <xdr:nvGraphicFramePr>
        <xdr:cNvPr id="38" name="Диаграмма 37">
          <a:extLst>
            <a:ext uri="{FF2B5EF4-FFF2-40B4-BE49-F238E27FC236}">
              <a16:creationId xmlns:a16="http://schemas.microsoft.com/office/drawing/2014/main" xmlns="" id="{92A1860A-250B-42F4-880E-341976D53C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176</xdr:row>
      <xdr:rowOff>0</xdr:rowOff>
    </xdr:from>
    <xdr:to>
      <xdr:col>13</xdr:col>
      <xdr:colOff>392760</xdr:colOff>
      <xdr:row>221</xdr:row>
      <xdr:rowOff>140183</xdr:rowOff>
    </xdr:to>
    <xdr:graphicFrame macro="">
      <xdr:nvGraphicFramePr>
        <xdr:cNvPr id="39" name="Диаграмма 38">
          <a:extLst>
            <a:ext uri="{FF2B5EF4-FFF2-40B4-BE49-F238E27FC236}">
              <a16:creationId xmlns:a16="http://schemas.microsoft.com/office/drawing/2014/main" xmlns="" id="{4E9B2DB2-4E35-4612-A51D-22E8982487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15</xdr:col>
      <xdr:colOff>0</xdr:colOff>
      <xdr:row>176</xdr:row>
      <xdr:rowOff>0</xdr:rowOff>
    </xdr:from>
    <xdr:to>
      <xdr:col>28</xdr:col>
      <xdr:colOff>392760</xdr:colOff>
      <xdr:row>221</xdr:row>
      <xdr:rowOff>140183</xdr:rowOff>
    </xdr:to>
    <xdr:graphicFrame macro="">
      <xdr:nvGraphicFramePr>
        <xdr:cNvPr id="40" name="Диаграмма 39">
          <a:extLst>
            <a:ext uri="{FF2B5EF4-FFF2-40B4-BE49-F238E27FC236}">
              <a16:creationId xmlns:a16="http://schemas.microsoft.com/office/drawing/2014/main" xmlns="" id="{3258B655-2FE6-4FDE-96EB-4C03E96929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Текстура гранж">
      <a:fillStyleLst>
        <a:solidFill>
          <a:schemeClr val="phClr"/>
        </a:solidFill>
        <a:blipFill rotWithShape="1">
          <a:blip xmlns:r="http://schemas.openxmlformats.org/officeDocument/2006/relationships" r:embed="rId1">
            <a:duotone>
              <a:schemeClr val="phClr">
                <a:tint val="67000"/>
                <a:shade val="65000"/>
              </a:schemeClr>
              <a:schemeClr val="phClr">
                <a:tint val="10000"/>
                <a:satMod val="130000"/>
              </a:schemeClr>
            </a:duotone>
          </a:blip>
          <a:tile tx="0" ty="0" sx="60000" sy="59000" flip="none" algn="b"/>
        </a:blipFill>
        <a:blipFill rotWithShape="1">
          <a:blip xmlns:r="http://schemas.openxmlformats.org/officeDocument/2006/relationships" r:embed="rId1">
            <a:duotone>
              <a:schemeClr val="phClr">
                <a:shade val="30000"/>
                <a:satMod val="115000"/>
              </a:schemeClr>
              <a:schemeClr val="phClr">
                <a:tint val="34000"/>
              </a:schemeClr>
            </a:duotone>
          </a:blip>
          <a:tile tx="0" ty="0" sx="60000" sy="59000" flip="none" algn="b"/>
        </a:blipFill>
      </a:fillStyleLst>
      <a:lnStyleLst>
        <a:ln w="6350" cap="flat" cmpd="sng" algn="ctr">
          <a:solidFill>
            <a:schemeClr val="phClr">
              <a:tint val="70000"/>
            </a:scheme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softEdge rad="12700"/>
          </a:effectLst>
        </a:effectStyle>
        <a:effectStyle>
          <a:effectLst>
            <a:outerShdw blurRad="50800" dist="19050" dir="5400000" algn="tl" rotWithShape="0">
              <a:srgbClr val="000000">
                <a:alpha val="60000"/>
              </a:srgbClr>
            </a:outerShdw>
            <a:softEdge rad="12700"/>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klubnik8@mail.ru"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klubnik8@mail.ru" TargetMode="External"/><Relationship Id="rId3" Type="http://schemas.openxmlformats.org/officeDocument/2006/relationships/hyperlink" Target="https://vk.com/schaste" TargetMode="External"/><Relationship Id="rId7" Type="http://schemas.openxmlformats.org/officeDocument/2006/relationships/hyperlink" Target="https://www.instagram.com/schaste" TargetMode="External"/><Relationship Id="rId2" Type="http://schemas.openxmlformats.org/officeDocument/2006/relationships/hyperlink" Target="http://www.schaste.ru/" TargetMode="External"/><Relationship Id="rId1" Type="http://schemas.openxmlformats.org/officeDocument/2006/relationships/hyperlink" Target="mailto:schaste@mail.ru" TargetMode="External"/><Relationship Id="rId6" Type="http://schemas.openxmlformats.org/officeDocument/2006/relationships/hyperlink" Target="https://www.youtube.com/channel/schaste" TargetMode="External"/><Relationship Id="rId11" Type="http://schemas.openxmlformats.org/officeDocument/2006/relationships/printerSettings" Target="../printerSettings/printerSettings4.bin"/><Relationship Id="rId5" Type="http://schemas.openxmlformats.org/officeDocument/2006/relationships/hyperlink" Target="https://ok.ru/group/schaste" TargetMode="External"/><Relationship Id="rId10" Type="http://schemas.openxmlformats.org/officeDocument/2006/relationships/hyperlink" Target="https://vk.com/dk_lobanovo" TargetMode="External"/><Relationship Id="rId4" Type="http://schemas.openxmlformats.org/officeDocument/2006/relationships/hyperlink" Target="https://www.facebook.com/schaste" TargetMode="External"/><Relationship Id="rId9" Type="http://schemas.openxmlformats.org/officeDocument/2006/relationships/hyperlink" Target="http://dk-sodruzhestvo.ru/"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mailto:dk.mul-ka@mail.ru" TargetMode="External"/><Relationship Id="rId18" Type="http://schemas.openxmlformats.org/officeDocument/2006/relationships/hyperlink" Target="mailto:dk.mul-ka@mail.ru" TargetMode="External"/><Relationship Id="rId26" Type="http://schemas.openxmlformats.org/officeDocument/2006/relationships/hyperlink" Target="mailto:dk.mul-ka@mail.ru" TargetMode="External"/><Relationship Id="rId39" Type="http://schemas.openxmlformats.org/officeDocument/2006/relationships/hyperlink" Target="mailto:koya133klub@mail.ru" TargetMode="External"/><Relationship Id="rId3" Type="http://schemas.openxmlformats.org/officeDocument/2006/relationships/hyperlink" Target="mailto:klubnik8@mail.ru" TargetMode="External"/><Relationship Id="rId21" Type="http://schemas.openxmlformats.org/officeDocument/2006/relationships/hyperlink" Target="mailto:dk.mul-ka@mail.ru" TargetMode="External"/><Relationship Id="rId34" Type="http://schemas.openxmlformats.org/officeDocument/2006/relationships/hyperlink" Target="mailto:alina-apk@ya.ru" TargetMode="External"/><Relationship Id="rId42" Type="http://schemas.openxmlformats.org/officeDocument/2006/relationships/hyperlink" Target="mailto:lilypungina@yandex.ru" TargetMode="External"/><Relationship Id="rId47" Type="http://schemas.openxmlformats.org/officeDocument/2006/relationships/hyperlink" Target="mailto:koya133klub@mail.ru" TargetMode="External"/><Relationship Id="rId50" Type="http://schemas.openxmlformats.org/officeDocument/2006/relationships/hyperlink" Target="mailto:koya133klub@mail.ru" TargetMode="External"/><Relationship Id="rId7" Type="http://schemas.openxmlformats.org/officeDocument/2006/relationships/hyperlink" Target="mailto:dk.mul-ka@mail.ru" TargetMode="External"/><Relationship Id="rId12" Type="http://schemas.openxmlformats.org/officeDocument/2006/relationships/hyperlink" Target="mailto:dk.mul-ka@mail.ru" TargetMode="External"/><Relationship Id="rId17" Type="http://schemas.openxmlformats.org/officeDocument/2006/relationships/hyperlink" Target="mailto:dk.mul-ka@mail.ru" TargetMode="External"/><Relationship Id="rId25" Type="http://schemas.openxmlformats.org/officeDocument/2006/relationships/hyperlink" Target="mailto:dk.mul-ka@mail.ru" TargetMode="External"/><Relationship Id="rId33" Type="http://schemas.openxmlformats.org/officeDocument/2006/relationships/hyperlink" Target="mailto:alina-apk@ya.ru" TargetMode="External"/><Relationship Id="rId38" Type="http://schemas.openxmlformats.org/officeDocument/2006/relationships/hyperlink" Target="mailto:aida270787@mail.ru" TargetMode="External"/><Relationship Id="rId46" Type="http://schemas.openxmlformats.org/officeDocument/2006/relationships/hyperlink" Target="mailto:koya133klub@mail.ru" TargetMode="External"/><Relationship Id="rId2" Type="http://schemas.openxmlformats.org/officeDocument/2006/relationships/hyperlink" Target="mailto:klubnik8@mail.ru" TargetMode="External"/><Relationship Id="rId16" Type="http://schemas.openxmlformats.org/officeDocument/2006/relationships/hyperlink" Target="mailto:dk.mul-ka@mail.ru" TargetMode="External"/><Relationship Id="rId20" Type="http://schemas.openxmlformats.org/officeDocument/2006/relationships/hyperlink" Target="mailto:dk.mul-ka@mail.ru" TargetMode="External"/><Relationship Id="rId29" Type="http://schemas.openxmlformats.org/officeDocument/2006/relationships/hyperlink" Target="mailto:dk.mul-ka@mail.ru" TargetMode="External"/><Relationship Id="rId41" Type="http://schemas.openxmlformats.org/officeDocument/2006/relationships/hyperlink" Target="mailto:korelina.1971@yandex.ru" TargetMode="External"/><Relationship Id="rId1" Type="http://schemas.openxmlformats.org/officeDocument/2006/relationships/hyperlink" Target="mailto:petrov@mail.ru" TargetMode="External"/><Relationship Id="rId6" Type="http://schemas.openxmlformats.org/officeDocument/2006/relationships/hyperlink" Target="mailto:dk.mul-ka@mail.ru" TargetMode="External"/><Relationship Id="rId11" Type="http://schemas.openxmlformats.org/officeDocument/2006/relationships/hyperlink" Target="mailto:dk.mul-ka@mail.ru" TargetMode="External"/><Relationship Id="rId24" Type="http://schemas.openxmlformats.org/officeDocument/2006/relationships/hyperlink" Target="mailto:dk.mul-ka@mail.ru" TargetMode="External"/><Relationship Id="rId32" Type="http://schemas.openxmlformats.org/officeDocument/2006/relationships/hyperlink" Target="mailto:koya133klub@mail.ru" TargetMode="External"/><Relationship Id="rId37" Type="http://schemas.openxmlformats.org/officeDocument/2006/relationships/hyperlink" Target="mailto:korelina.1971@yandex.ru" TargetMode="External"/><Relationship Id="rId40" Type="http://schemas.openxmlformats.org/officeDocument/2006/relationships/hyperlink" Target="mailto:korelina.1971@yandex.ru" TargetMode="External"/><Relationship Id="rId45" Type="http://schemas.openxmlformats.org/officeDocument/2006/relationships/hyperlink" Target="mailto:koya133klub@mail.ru" TargetMode="External"/><Relationship Id="rId5" Type="http://schemas.openxmlformats.org/officeDocument/2006/relationships/hyperlink" Target="mailto:dk.mul-ka@mail.ru" TargetMode="External"/><Relationship Id="rId15" Type="http://schemas.openxmlformats.org/officeDocument/2006/relationships/hyperlink" Target="mailto:dk.mul-ka@mail.ru" TargetMode="External"/><Relationship Id="rId23" Type="http://schemas.openxmlformats.org/officeDocument/2006/relationships/hyperlink" Target="mailto:dk.mul-ka@mail.ru" TargetMode="External"/><Relationship Id="rId28" Type="http://schemas.openxmlformats.org/officeDocument/2006/relationships/hyperlink" Target="mailto:dk.mul-ka@mail.ru" TargetMode="External"/><Relationship Id="rId36" Type="http://schemas.openxmlformats.org/officeDocument/2006/relationships/hyperlink" Target="mailto:koya133klub@mail.ru" TargetMode="External"/><Relationship Id="rId49" Type="http://schemas.openxmlformats.org/officeDocument/2006/relationships/hyperlink" Target="mailto:koya133klub@mail.ru" TargetMode="External"/><Relationship Id="rId10" Type="http://schemas.openxmlformats.org/officeDocument/2006/relationships/hyperlink" Target="mailto:dk.mul-ka@mail.ru" TargetMode="External"/><Relationship Id="rId19" Type="http://schemas.openxmlformats.org/officeDocument/2006/relationships/hyperlink" Target="mailto:dk.mul-ka@mail.ru" TargetMode="External"/><Relationship Id="rId31" Type="http://schemas.openxmlformats.org/officeDocument/2006/relationships/hyperlink" Target="mailto:koya133klub@mail.ru" TargetMode="External"/><Relationship Id="rId44" Type="http://schemas.openxmlformats.org/officeDocument/2006/relationships/hyperlink" Target="mailto:lilypungina@yandex.ru" TargetMode="External"/><Relationship Id="rId4" Type="http://schemas.openxmlformats.org/officeDocument/2006/relationships/hyperlink" Target="mailto:klubnik8@mail.ru" TargetMode="External"/><Relationship Id="rId9" Type="http://schemas.openxmlformats.org/officeDocument/2006/relationships/hyperlink" Target="mailto:dk.mul-ka@mail.ru" TargetMode="External"/><Relationship Id="rId14" Type="http://schemas.openxmlformats.org/officeDocument/2006/relationships/hyperlink" Target="mailto:dk.mul-ka@mail.ru" TargetMode="External"/><Relationship Id="rId22" Type="http://schemas.openxmlformats.org/officeDocument/2006/relationships/hyperlink" Target="mailto:dk.mul-ka@mail.ru" TargetMode="External"/><Relationship Id="rId27" Type="http://schemas.openxmlformats.org/officeDocument/2006/relationships/hyperlink" Target="mailto:dk.mul-ka@mail.ru" TargetMode="External"/><Relationship Id="rId30" Type="http://schemas.openxmlformats.org/officeDocument/2006/relationships/hyperlink" Target="mailto:dk.mul-ka@mail.ru" TargetMode="External"/><Relationship Id="rId35" Type="http://schemas.openxmlformats.org/officeDocument/2006/relationships/hyperlink" Target="mailto:koya133klub@mail.ru" TargetMode="External"/><Relationship Id="rId43" Type="http://schemas.openxmlformats.org/officeDocument/2006/relationships/hyperlink" Target="mailto:lilypungina@yandex.ru" TargetMode="External"/><Relationship Id="rId48" Type="http://schemas.openxmlformats.org/officeDocument/2006/relationships/hyperlink" Target="mailto:koya133klub@mail.ru" TargetMode="External"/><Relationship Id="rId8" Type="http://schemas.openxmlformats.org/officeDocument/2006/relationships/hyperlink" Target="mailto:dk.mul-ka@mail.ru" TargetMode="External"/><Relationship Id="rId5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mailto:veronika@mail.ru" TargetMode="External"/><Relationship Id="rId2" Type="http://schemas.openxmlformats.org/officeDocument/2006/relationships/hyperlink" Target="mailto:borisov@yandex.ru" TargetMode="External"/><Relationship Id="rId1" Type="http://schemas.openxmlformats.org/officeDocument/2006/relationships/hyperlink" Target="mailto:nacionalnii@mail.ru" TargetMode="External"/><Relationship Id="rId6" Type="http://schemas.openxmlformats.org/officeDocument/2006/relationships/printerSettings" Target="../printerSettings/printerSettings11.bin"/><Relationship Id="rId5" Type="http://schemas.openxmlformats.org/officeDocument/2006/relationships/hyperlink" Target="mailto:koya133klub@mail.ru" TargetMode="External"/><Relationship Id="rId4" Type="http://schemas.openxmlformats.org/officeDocument/2006/relationships/hyperlink" Target="mailto:koya133klub@mail.ru"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hyperlink" Target="mailto:koya133klub@mail.ru" TargetMode="External"/><Relationship Id="rId13" Type="http://schemas.openxmlformats.org/officeDocument/2006/relationships/hyperlink" Target="mailto:klubnik8@mail.ru" TargetMode="External"/><Relationship Id="rId18" Type="http://schemas.openxmlformats.org/officeDocument/2006/relationships/hyperlink" Target="mailto:klubnik8@mail.ru" TargetMode="External"/><Relationship Id="rId3" Type="http://schemas.openxmlformats.org/officeDocument/2006/relationships/hyperlink" Target="mailto:dk.mul-ka@mail.ru" TargetMode="External"/><Relationship Id="rId7" Type="http://schemas.openxmlformats.org/officeDocument/2006/relationships/hyperlink" Target="mailto:koya133klub@mail.ru" TargetMode="External"/><Relationship Id="rId12" Type="http://schemas.openxmlformats.org/officeDocument/2006/relationships/hyperlink" Target="mailto:koya133klub@mail.ru" TargetMode="External"/><Relationship Id="rId17" Type="http://schemas.openxmlformats.org/officeDocument/2006/relationships/hyperlink" Target="mailto:klubnik8@mail.ru" TargetMode="External"/><Relationship Id="rId2" Type="http://schemas.openxmlformats.org/officeDocument/2006/relationships/hyperlink" Target="mailto:dk.mul-ka@mail.ru" TargetMode="External"/><Relationship Id="rId16" Type="http://schemas.openxmlformats.org/officeDocument/2006/relationships/hyperlink" Target="mailto:klubnik8@mail.ru" TargetMode="External"/><Relationship Id="rId1" Type="http://schemas.openxmlformats.org/officeDocument/2006/relationships/hyperlink" Target="mailto:timofeeva_t@mail.ru" TargetMode="External"/><Relationship Id="rId6" Type="http://schemas.openxmlformats.org/officeDocument/2006/relationships/hyperlink" Target="mailto:dk.mul-ka@mail.ru" TargetMode="External"/><Relationship Id="rId11" Type="http://schemas.openxmlformats.org/officeDocument/2006/relationships/hyperlink" Target="mailto:koya133klub@mail.ru" TargetMode="External"/><Relationship Id="rId5" Type="http://schemas.openxmlformats.org/officeDocument/2006/relationships/hyperlink" Target="mailto:dk.mul-ka@mail.ru" TargetMode="External"/><Relationship Id="rId15" Type="http://schemas.openxmlformats.org/officeDocument/2006/relationships/hyperlink" Target="mailto:klubnik8@mail.ru" TargetMode="External"/><Relationship Id="rId10" Type="http://schemas.openxmlformats.org/officeDocument/2006/relationships/hyperlink" Target="mailto:koya133klub@mail.ru" TargetMode="External"/><Relationship Id="rId19" Type="http://schemas.openxmlformats.org/officeDocument/2006/relationships/printerSettings" Target="../printerSettings/printerSettings16.bin"/><Relationship Id="rId4" Type="http://schemas.openxmlformats.org/officeDocument/2006/relationships/hyperlink" Target="mailto:dk.mul-ka@mail.ru" TargetMode="External"/><Relationship Id="rId9" Type="http://schemas.openxmlformats.org/officeDocument/2006/relationships/hyperlink" Target="mailto:koya133klub@mail.ru" TargetMode="External"/><Relationship Id="rId14" Type="http://schemas.openxmlformats.org/officeDocument/2006/relationships/hyperlink" Target="mailto:klubnik8@mail.ru"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34"/>
  <sheetViews>
    <sheetView view="pageBreakPreview" topLeftCell="A19" zoomScale="75" zoomScaleNormal="100" zoomScaleSheetLayoutView="75" workbookViewId="0">
      <selection activeCell="B24" sqref="B24"/>
    </sheetView>
  </sheetViews>
  <sheetFormatPr defaultRowHeight="18.75"/>
  <cols>
    <col min="1" max="1" width="3.5703125" style="15" customWidth="1"/>
    <col min="2" max="2" width="159" style="15" customWidth="1"/>
    <col min="3" max="16384" width="9.140625" style="14"/>
  </cols>
  <sheetData>
    <row r="1" spans="1:2" ht="22.5">
      <c r="A1" s="570" t="s">
        <v>394</v>
      </c>
      <c r="B1" s="570"/>
    </row>
    <row r="3" spans="1:2">
      <c r="B3" s="15" t="s">
        <v>395</v>
      </c>
    </row>
    <row r="4" spans="1:2">
      <c r="B4" s="15" t="s">
        <v>402</v>
      </c>
    </row>
    <row r="5" spans="1:2">
      <c r="A5" s="15" t="s">
        <v>396</v>
      </c>
      <c r="B5" s="15" t="s">
        <v>658</v>
      </c>
    </row>
    <row r="6" spans="1:2" ht="37.5">
      <c r="A6" s="15" t="s">
        <v>397</v>
      </c>
      <c r="B6" s="15" t="s">
        <v>590</v>
      </c>
    </row>
    <row r="7" spans="1:2">
      <c r="A7" s="15" t="s">
        <v>398</v>
      </c>
      <c r="B7" s="15" t="s">
        <v>399</v>
      </c>
    </row>
    <row r="8" spans="1:2" ht="37.5">
      <c r="A8" s="15" t="s">
        <v>401</v>
      </c>
      <c r="B8" s="15" t="s">
        <v>591</v>
      </c>
    </row>
    <row r="10" spans="1:2" ht="24" customHeight="1">
      <c r="B10" s="16" t="s">
        <v>582</v>
      </c>
    </row>
    <row r="11" spans="1:2" ht="57.75" customHeight="1">
      <c r="A11" s="15" t="s">
        <v>396</v>
      </c>
      <c r="B11" s="15" t="s">
        <v>585</v>
      </c>
    </row>
    <row r="12" spans="1:2" ht="24" customHeight="1">
      <c r="A12" s="15" t="s">
        <v>397</v>
      </c>
      <c r="B12" s="15" t="s">
        <v>586</v>
      </c>
    </row>
    <row r="13" spans="1:2" ht="23.25" customHeight="1">
      <c r="B13" s="15" t="s">
        <v>584</v>
      </c>
    </row>
    <row r="14" spans="1:2" ht="23.25" customHeight="1">
      <c r="A14" s="15" t="s">
        <v>398</v>
      </c>
      <c r="B14" s="15" t="s">
        <v>583</v>
      </c>
    </row>
    <row r="15" spans="1:2" ht="65.25" customHeight="1">
      <c r="A15" s="15" t="s">
        <v>401</v>
      </c>
      <c r="B15" s="15" t="s">
        <v>587</v>
      </c>
    </row>
    <row r="16" spans="1:2" ht="81.75" customHeight="1">
      <c r="A16" s="15" t="s">
        <v>642</v>
      </c>
      <c r="B16" s="15" t="s">
        <v>643</v>
      </c>
    </row>
    <row r="17" spans="1:2" ht="42.75" customHeight="1">
      <c r="A17" s="15" t="s">
        <v>645</v>
      </c>
      <c r="B17" s="15" t="s">
        <v>649</v>
      </c>
    </row>
    <row r="18" spans="1:2" ht="60" customHeight="1">
      <c r="A18" s="15" t="s">
        <v>646</v>
      </c>
      <c r="B18" s="15" t="s">
        <v>647</v>
      </c>
    </row>
    <row r="19" spans="1:2" ht="60" customHeight="1">
      <c r="A19" s="15" t="s">
        <v>648</v>
      </c>
      <c r="B19" s="15" t="s">
        <v>651</v>
      </c>
    </row>
    <row r="20" spans="1:2" ht="39" customHeight="1">
      <c r="A20" s="15" t="s">
        <v>656</v>
      </c>
      <c r="B20" s="15" t="s">
        <v>657</v>
      </c>
    </row>
    <row r="22" spans="1:2">
      <c r="B22" s="16" t="s">
        <v>400</v>
      </c>
    </row>
    <row r="23" spans="1:2" ht="61.5" customHeight="1">
      <c r="A23" s="15" t="s">
        <v>396</v>
      </c>
      <c r="B23" s="15" t="s">
        <v>674</v>
      </c>
    </row>
    <row r="24" spans="1:2">
      <c r="B24" s="15" t="s">
        <v>644</v>
      </c>
    </row>
    <row r="25" spans="1:2" ht="37.5">
      <c r="A25" s="15" t="s">
        <v>397</v>
      </c>
      <c r="B25" s="15" t="s">
        <v>659</v>
      </c>
    </row>
    <row r="26" spans="1:2" ht="37.5">
      <c r="A26" s="15" t="s">
        <v>398</v>
      </c>
      <c r="B26" s="15" t="s">
        <v>588</v>
      </c>
    </row>
    <row r="27" spans="1:2" ht="40.5" customHeight="1">
      <c r="B27" s="15" t="s">
        <v>416</v>
      </c>
    </row>
    <row r="28" spans="1:2" ht="79.5" customHeight="1">
      <c r="A28" s="15" t="s">
        <v>401</v>
      </c>
      <c r="B28" s="15" t="s">
        <v>650</v>
      </c>
    </row>
    <row r="29" spans="1:2" ht="43.5" customHeight="1">
      <c r="A29" s="15" t="s">
        <v>642</v>
      </c>
      <c r="B29" s="15" t="s">
        <v>589</v>
      </c>
    </row>
    <row r="30" spans="1:2">
      <c r="A30" s="15" t="s">
        <v>645</v>
      </c>
      <c r="B30" s="15" t="s">
        <v>655</v>
      </c>
    </row>
    <row r="31" spans="1:2" ht="77.25" customHeight="1">
      <c r="B31" s="15" t="s">
        <v>652</v>
      </c>
    </row>
    <row r="32" spans="1:2" ht="76.5" customHeight="1">
      <c r="B32" s="15" t="s">
        <v>653</v>
      </c>
    </row>
    <row r="33" spans="2:2" ht="57.75" customHeight="1">
      <c r="B33" s="487" t="s">
        <v>654</v>
      </c>
    </row>
    <row r="34" spans="2:2">
      <c r="B34" s="295" t="s">
        <v>592</v>
      </c>
    </row>
  </sheetData>
  <sheetProtection algorithmName="SHA-512" hashValue="LgBXJ1m5evIfmkLi93W++HsKmLFLiTNyfj0uW103Ib8v8C5gGiVa80i+rO6eqSUDZtGd8IuaxguK5Anr3lxr/Q==" saltValue="b4xfnDEdtioURC+RdJPnyA==" spinCount="100000" sheet="1" objects="1" scenarios="1" selectLockedCells="1" selectUnlockedCells="1"/>
  <mergeCells count="1">
    <mergeCell ref="A1:B1"/>
  </mergeCells>
  <pageMargins left="0.7" right="0.7" top="0.75" bottom="0.75" header="0.3" footer="0.3"/>
  <pageSetup paperSize="9" scale="5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58"/>
  <sheetViews>
    <sheetView showGridLines="0" zoomScale="91" zoomScaleNormal="91" workbookViewId="0">
      <pane ySplit="2" topLeftCell="A3" activePane="bottomLeft" state="frozen"/>
      <selection pane="bottomLeft"/>
    </sheetView>
  </sheetViews>
  <sheetFormatPr defaultRowHeight="30" customHeight="1"/>
  <cols>
    <col min="1" max="1" width="9.140625" style="9"/>
    <col min="2" max="2" width="145.42578125" style="9" customWidth="1"/>
    <col min="3" max="16384" width="9.140625" style="9"/>
  </cols>
  <sheetData>
    <row r="1" spans="1:13" ht="30" customHeight="1">
      <c r="B1" s="22"/>
      <c r="C1" s="22"/>
      <c r="D1" s="22"/>
      <c r="E1" s="22"/>
      <c r="F1" s="22"/>
      <c r="G1" s="22"/>
      <c r="H1" s="22"/>
      <c r="I1" s="22"/>
      <c r="J1" s="22"/>
      <c r="K1" s="22"/>
      <c r="L1" s="22"/>
      <c r="M1" s="22"/>
    </row>
    <row r="2" spans="1:13" ht="30" customHeight="1">
      <c r="B2" s="10" t="s">
        <v>319</v>
      </c>
      <c r="C2" s="22"/>
      <c r="D2" s="22"/>
      <c r="E2" s="22"/>
      <c r="F2" s="22"/>
      <c r="G2" s="22"/>
      <c r="H2" s="22"/>
      <c r="I2" s="22"/>
      <c r="J2" s="22"/>
      <c r="K2" s="22"/>
      <c r="L2" s="22"/>
      <c r="M2" s="22"/>
    </row>
    <row r="3" spans="1:13" ht="30" customHeight="1">
      <c r="B3" s="22"/>
      <c r="C3" s="22"/>
      <c r="D3" s="22"/>
      <c r="E3" s="22"/>
      <c r="F3" s="22"/>
      <c r="G3" s="22"/>
      <c r="H3" s="22"/>
      <c r="I3" s="22"/>
      <c r="J3" s="22"/>
      <c r="K3" s="22"/>
      <c r="L3" s="22"/>
      <c r="M3" s="22"/>
    </row>
    <row r="4" spans="1:13" ht="30" customHeight="1">
      <c r="A4" s="202"/>
      <c r="B4" s="20" t="s">
        <v>423</v>
      </c>
      <c r="C4" s="22"/>
      <c r="D4" s="22"/>
      <c r="E4" s="22"/>
      <c r="F4" s="22"/>
      <c r="G4" s="22"/>
      <c r="H4" s="22"/>
      <c r="I4" s="22"/>
      <c r="J4" s="22"/>
      <c r="K4" s="22"/>
      <c r="L4" s="22"/>
      <c r="M4" s="22"/>
    </row>
    <row r="5" spans="1:13" ht="30" customHeight="1">
      <c r="A5" s="202"/>
      <c r="B5" s="11" t="s">
        <v>278</v>
      </c>
      <c r="C5" s="21"/>
      <c r="D5" s="21"/>
      <c r="E5" s="21"/>
      <c r="F5" s="21"/>
      <c r="G5" s="21"/>
      <c r="H5" s="21"/>
      <c r="I5" s="21"/>
      <c r="J5" s="21"/>
      <c r="K5" s="21"/>
      <c r="L5" s="21"/>
      <c r="M5" s="21"/>
    </row>
    <row r="6" spans="1:13" ht="30" customHeight="1">
      <c r="A6" s="202"/>
      <c r="B6" s="11" t="s">
        <v>279</v>
      </c>
      <c r="C6" s="21"/>
      <c r="D6" s="21"/>
      <c r="E6" s="21"/>
      <c r="F6" s="21"/>
      <c r="G6" s="21"/>
      <c r="H6" s="21"/>
      <c r="I6" s="21"/>
      <c r="J6" s="21"/>
      <c r="K6" s="21"/>
      <c r="L6" s="21"/>
      <c r="M6" s="21"/>
    </row>
    <row r="7" spans="1:13" ht="30" customHeight="1">
      <c r="A7" s="202"/>
      <c r="B7" s="11" t="s">
        <v>346</v>
      </c>
      <c r="C7" s="21"/>
      <c r="D7" s="21"/>
      <c r="E7" s="21"/>
      <c r="F7" s="21"/>
      <c r="G7" s="21"/>
      <c r="H7" s="21"/>
      <c r="I7" s="21"/>
      <c r="J7" s="21"/>
      <c r="K7" s="21"/>
      <c r="L7" s="21"/>
      <c r="M7" s="21"/>
    </row>
    <row r="8" spans="1:13" ht="30" customHeight="1">
      <c r="A8" s="202"/>
      <c r="B8" s="11" t="s">
        <v>562</v>
      </c>
      <c r="C8" s="21"/>
      <c r="D8" s="21"/>
      <c r="E8" s="21"/>
      <c r="F8" s="21"/>
      <c r="G8" s="21"/>
      <c r="H8" s="21"/>
      <c r="I8" s="21"/>
      <c r="J8" s="21"/>
      <c r="K8" s="21"/>
      <c r="L8" s="21"/>
      <c r="M8" s="21"/>
    </row>
    <row r="9" spans="1:13" ht="30" customHeight="1">
      <c r="A9" s="202"/>
      <c r="B9" s="11" t="s">
        <v>495</v>
      </c>
      <c r="C9" s="21"/>
      <c r="D9" s="21"/>
      <c r="E9" s="21"/>
      <c r="F9" s="21"/>
      <c r="G9" s="21"/>
      <c r="H9" s="21"/>
      <c r="I9" s="21"/>
      <c r="J9" s="21"/>
      <c r="K9" s="21"/>
      <c r="L9" s="21"/>
      <c r="M9" s="21"/>
    </row>
    <row r="10" spans="1:13" ht="30" customHeight="1">
      <c r="A10" s="202"/>
      <c r="B10" s="11" t="s">
        <v>563</v>
      </c>
      <c r="C10" s="21"/>
      <c r="D10" s="21"/>
      <c r="E10" s="21"/>
      <c r="F10" s="21"/>
      <c r="G10" s="21"/>
      <c r="H10" s="21"/>
      <c r="I10" s="21"/>
      <c r="J10" s="21"/>
      <c r="K10" s="21"/>
      <c r="L10" s="21"/>
      <c r="M10" s="21"/>
    </row>
    <row r="11" spans="1:13" ht="30" customHeight="1">
      <c r="A11" s="202"/>
      <c r="B11" s="11" t="s">
        <v>564</v>
      </c>
      <c r="C11" s="21"/>
      <c r="D11" s="21"/>
      <c r="E11" s="21"/>
      <c r="F11" s="21"/>
      <c r="G11" s="21"/>
      <c r="H11" s="21"/>
      <c r="I11" s="21"/>
      <c r="J11" s="21"/>
      <c r="K11" s="21"/>
      <c r="L11" s="21"/>
      <c r="M11" s="21"/>
    </row>
    <row r="12" spans="1:13" ht="30" customHeight="1">
      <c r="A12" s="202"/>
      <c r="B12" s="21"/>
      <c r="C12" s="21"/>
      <c r="D12" s="21"/>
      <c r="E12" s="21"/>
      <c r="F12" s="21"/>
      <c r="G12" s="21"/>
      <c r="H12" s="21"/>
      <c r="I12" s="21"/>
      <c r="J12" s="21"/>
      <c r="K12" s="21"/>
      <c r="L12" s="21"/>
      <c r="M12" s="21"/>
    </row>
    <row r="13" spans="1:13" ht="30" customHeight="1">
      <c r="A13" s="202"/>
      <c r="B13" s="20" t="s">
        <v>480</v>
      </c>
      <c r="C13" s="324"/>
      <c r="D13" s="324"/>
      <c r="E13" s="324"/>
      <c r="F13" s="324"/>
      <c r="G13" s="21"/>
      <c r="H13" s="21"/>
      <c r="I13" s="21"/>
      <c r="J13" s="21"/>
      <c r="K13" s="21"/>
      <c r="L13" s="21"/>
      <c r="M13" s="21"/>
    </row>
    <row r="14" spans="1:13" ht="30" customHeight="1">
      <c r="A14" s="202"/>
      <c r="B14" s="11" t="s">
        <v>541</v>
      </c>
      <c r="C14" s="21"/>
      <c r="D14" s="21"/>
      <c r="E14" s="21"/>
      <c r="F14" s="21"/>
      <c r="G14" s="21"/>
      <c r="H14" s="21"/>
      <c r="I14" s="21"/>
      <c r="J14" s="21"/>
      <c r="K14" s="21"/>
      <c r="L14" s="21"/>
      <c r="M14" s="21"/>
    </row>
    <row r="15" spans="1:13" ht="30" customHeight="1">
      <c r="A15" s="202"/>
      <c r="B15" s="11" t="s">
        <v>565</v>
      </c>
      <c r="C15" s="21"/>
      <c r="D15" s="21"/>
      <c r="E15" s="21"/>
      <c r="F15" s="21"/>
      <c r="G15" s="21"/>
      <c r="H15" s="21"/>
      <c r="I15" s="21"/>
      <c r="J15" s="21"/>
      <c r="K15" s="21"/>
      <c r="L15" s="21"/>
      <c r="M15" s="21"/>
    </row>
    <row r="16" spans="1:13" ht="30" customHeight="1">
      <c r="A16" s="202"/>
      <c r="B16" s="11" t="s">
        <v>566</v>
      </c>
      <c r="C16" s="21"/>
      <c r="D16" s="21"/>
      <c r="E16" s="21"/>
      <c r="F16" s="21"/>
      <c r="G16" s="21"/>
      <c r="H16" s="21"/>
      <c r="I16" s="21"/>
      <c r="J16" s="21"/>
      <c r="K16" s="21"/>
      <c r="L16" s="21"/>
      <c r="M16" s="21"/>
    </row>
    <row r="17" spans="1:13" ht="30" customHeight="1">
      <c r="A17" s="202"/>
      <c r="B17" s="11" t="s">
        <v>539</v>
      </c>
      <c r="C17" s="21"/>
      <c r="D17" s="21"/>
      <c r="E17" s="21"/>
      <c r="F17" s="21"/>
      <c r="G17" s="21"/>
      <c r="H17" s="21"/>
      <c r="I17" s="21"/>
      <c r="J17" s="21"/>
      <c r="K17" s="21"/>
      <c r="L17" s="21"/>
      <c r="M17" s="21"/>
    </row>
    <row r="18" spans="1:13" ht="30" customHeight="1">
      <c r="A18" s="202"/>
      <c r="B18" s="21"/>
      <c r="C18" s="21"/>
      <c r="D18" s="21"/>
      <c r="E18" s="21"/>
      <c r="F18" s="21"/>
      <c r="G18" s="21"/>
      <c r="H18" s="21"/>
      <c r="I18" s="21"/>
      <c r="J18" s="21"/>
      <c r="K18" s="21"/>
      <c r="L18" s="21"/>
      <c r="M18" s="21"/>
    </row>
    <row r="19" spans="1:13" ht="30" customHeight="1">
      <c r="A19" s="202"/>
      <c r="B19" s="20" t="s">
        <v>479</v>
      </c>
      <c r="C19" s="21"/>
      <c r="D19" s="21"/>
      <c r="E19" s="21"/>
      <c r="F19" s="21"/>
      <c r="G19" s="21"/>
      <c r="H19" s="21"/>
      <c r="I19" s="21"/>
      <c r="J19" s="21"/>
      <c r="K19" s="21"/>
      <c r="L19" s="21"/>
      <c r="M19" s="21"/>
    </row>
    <row r="20" spans="1:13" ht="30" customHeight="1">
      <c r="A20" s="202"/>
      <c r="B20" s="11" t="s">
        <v>281</v>
      </c>
      <c r="C20" s="21"/>
      <c r="D20" s="21"/>
      <c r="E20" s="21"/>
      <c r="F20" s="21"/>
      <c r="G20" s="21"/>
      <c r="H20" s="21"/>
      <c r="I20" s="21"/>
      <c r="J20" s="21"/>
      <c r="K20" s="21"/>
      <c r="L20" s="21"/>
      <c r="M20" s="21"/>
    </row>
    <row r="21" spans="1:13" ht="30" customHeight="1">
      <c r="A21" s="202"/>
      <c r="B21" s="11" t="s">
        <v>567</v>
      </c>
      <c r="C21" s="21"/>
      <c r="D21" s="21"/>
      <c r="E21" s="21"/>
      <c r="F21" s="21"/>
      <c r="G21" s="21"/>
      <c r="H21" s="21"/>
      <c r="I21" s="21"/>
      <c r="J21" s="21"/>
      <c r="K21" s="21"/>
      <c r="L21" s="21"/>
      <c r="M21" s="21"/>
    </row>
    <row r="22" spans="1:13" ht="30" customHeight="1">
      <c r="A22" s="202"/>
      <c r="B22" s="11" t="s">
        <v>568</v>
      </c>
      <c r="C22" s="21"/>
      <c r="D22" s="21"/>
      <c r="E22" s="21"/>
      <c r="F22" s="21"/>
      <c r="G22" s="21"/>
      <c r="H22" s="21"/>
      <c r="I22" s="21"/>
      <c r="J22" s="21"/>
      <c r="K22" s="21"/>
      <c r="L22" s="21"/>
      <c r="M22" s="21"/>
    </row>
    <row r="23" spans="1:13" ht="30" customHeight="1">
      <c r="A23" s="202"/>
      <c r="B23" s="11" t="s">
        <v>370</v>
      </c>
      <c r="C23" s="21"/>
      <c r="D23" s="21"/>
      <c r="E23" s="21"/>
      <c r="F23" s="21"/>
      <c r="G23" s="21"/>
      <c r="H23" s="21"/>
      <c r="I23" s="21"/>
      <c r="J23" s="21"/>
      <c r="K23" s="21"/>
      <c r="L23" s="21"/>
      <c r="M23" s="21"/>
    </row>
    <row r="24" spans="1:13" ht="30" customHeight="1">
      <c r="A24" s="202"/>
      <c r="B24" s="11" t="s">
        <v>371</v>
      </c>
      <c r="C24" s="21"/>
      <c r="D24" s="21"/>
      <c r="E24" s="21"/>
      <c r="F24" s="21"/>
      <c r="G24" s="21"/>
      <c r="H24" s="21"/>
      <c r="I24" s="21"/>
      <c r="J24" s="21"/>
      <c r="K24" s="21"/>
      <c r="L24" s="21"/>
      <c r="M24" s="21"/>
    </row>
    <row r="25" spans="1:13" ht="30" customHeight="1">
      <c r="A25" s="202"/>
      <c r="B25" s="11" t="s">
        <v>471</v>
      </c>
      <c r="C25" s="21"/>
      <c r="D25" s="21"/>
      <c r="E25" s="21"/>
      <c r="F25" s="21"/>
      <c r="G25" s="21"/>
      <c r="H25" s="21"/>
      <c r="I25" s="21"/>
      <c r="J25" s="21"/>
      <c r="K25" s="21"/>
      <c r="L25" s="21"/>
      <c r="M25" s="21"/>
    </row>
    <row r="26" spans="1:13" ht="30" customHeight="1">
      <c r="A26" s="202"/>
      <c r="B26" s="11" t="s">
        <v>476</v>
      </c>
      <c r="C26" s="21"/>
      <c r="D26" s="21"/>
      <c r="E26" s="21"/>
      <c r="F26" s="21"/>
      <c r="G26" s="21"/>
      <c r="H26" s="21"/>
      <c r="I26" s="21"/>
      <c r="J26" s="21"/>
      <c r="K26" s="21"/>
      <c r="L26" s="21"/>
      <c r="M26" s="21"/>
    </row>
    <row r="27" spans="1:13" ht="30" customHeight="1">
      <c r="A27" s="202"/>
      <c r="B27" s="21"/>
      <c r="C27" s="21"/>
      <c r="D27" s="21"/>
      <c r="E27" s="21"/>
      <c r="F27" s="21"/>
      <c r="G27" s="21"/>
      <c r="H27" s="21"/>
      <c r="I27" s="21"/>
      <c r="J27" s="21"/>
      <c r="K27" s="21"/>
      <c r="L27" s="21"/>
      <c r="M27" s="21"/>
    </row>
    <row r="28" spans="1:13" ht="30" customHeight="1">
      <c r="A28" s="202"/>
      <c r="B28" s="571" t="s">
        <v>493</v>
      </c>
      <c r="C28" s="571"/>
      <c r="D28" s="571"/>
      <c r="E28" s="571"/>
      <c r="F28" s="571"/>
      <c r="G28" s="571"/>
      <c r="H28" s="571"/>
      <c r="I28" s="571"/>
      <c r="J28" s="571"/>
      <c r="K28" s="571"/>
      <c r="L28" s="571"/>
      <c r="M28" s="571"/>
    </row>
    <row r="29" spans="1:13" ht="30" customHeight="1">
      <c r="A29" s="202"/>
      <c r="B29" s="11" t="s">
        <v>287</v>
      </c>
      <c r="C29" s="21"/>
      <c r="D29" s="21"/>
      <c r="E29" s="21"/>
      <c r="F29" s="21"/>
      <c r="G29" s="21"/>
      <c r="H29" s="21"/>
      <c r="I29" s="21"/>
      <c r="J29" s="21"/>
      <c r="K29" s="21"/>
      <c r="L29" s="21"/>
      <c r="M29" s="21"/>
    </row>
    <row r="30" spans="1:13" ht="30" customHeight="1">
      <c r="A30" s="202"/>
      <c r="B30" s="11" t="s">
        <v>282</v>
      </c>
      <c r="C30" s="21"/>
      <c r="D30" s="21"/>
      <c r="E30" s="21"/>
      <c r="F30" s="21"/>
      <c r="G30" s="21"/>
      <c r="H30" s="21"/>
      <c r="I30" s="21"/>
      <c r="J30" s="21"/>
      <c r="K30" s="21"/>
      <c r="L30" s="21"/>
      <c r="M30" s="21"/>
    </row>
    <row r="31" spans="1:13" ht="30" customHeight="1">
      <c r="A31" s="202"/>
      <c r="B31" s="11" t="s">
        <v>286</v>
      </c>
      <c r="C31" s="21"/>
      <c r="D31" s="21"/>
      <c r="E31" s="21"/>
      <c r="F31" s="21"/>
      <c r="G31" s="21"/>
      <c r="H31" s="21"/>
      <c r="I31" s="21"/>
      <c r="J31" s="21"/>
      <c r="K31" s="21"/>
      <c r="L31" s="21"/>
      <c r="M31" s="21"/>
    </row>
    <row r="32" spans="1:13" ht="30" customHeight="1">
      <c r="A32" s="202"/>
      <c r="B32" s="11" t="s">
        <v>284</v>
      </c>
      <c r="C32" s="21"/>
      <c r="D32" s="21"/>
      <c r="E32" s="21"/>
      <c r="F32" s="21"/>
      <c r="G32" s="21"/>
      <c r="H32" s="21"/>
      <c r="I32" s="21"/>
      <c r="J32" s="21"/>
      <c r="K32" s="21"/>
      <c r="L32" s="21"/>
      <c r="M32" s="21"/>
    </row>
    <row r="33" spans="1:13" ht="30" customHeight="1">
      <c r="A33" s="202"/>
      <c r="B33" s="11" t="s">
        <v>636</v>
      </c>
      <c r="C33" s="21"/>
      <c r="D33" s="21"/>
      <c r="E33" s="21"/>
      <c r="F33" s="21"/>
      <c r="G33" s="21"/>
      <c r="H33" s="21"/>
      <c r="I33" s="21"/>
      <c r="J33" s="21"/>
      <c r="K33" s="21"/>
      <c r="L33" s="21"/>
      <c r="M33" s="21"/>
    </row>
    <row r="34" spans="1:13" ht="30" customHeight="1">
      <c r="A34" s="202"/>
      <c r="B34" s="11" t="s">
        <v>285</v>
      </c>
      <c r="C34" s="21"/>
      <c r="D34" s="21"/>
      <c r="E34" s="21"/>
      <c r="F34" s="21"/>
      <c r="G34" s="21"/>
      <c r="H34" s="21"/>
      <c r="I34" s="21"/>
      <c r="J34" s="21"/>
      <c r="K34" s="21"/>
      <c r="L34" s="21"/>
      <c r="M34" s="21"/>
    </row>
    <row r="35" spans="1:13" ht="30" customHeight="1">
      <c r="A35" s="202"/>
      <c r="B35" s="11" t="s">
        <v>664</v>
      </c>
      <c r="C35" s="21"/>
      <c r="D35" s="21"/>
      <c r="E35" s="21"/>
      <c r="F35" s="21"/>
      <c r="G35" s="21"/>
      <c r="H35" s="21"/>
      <c r="I35" s="21"/>
      <c r="J35" s="21"/>
      <c r="K35" s="21"/>
      <c r="L35" s="21"/>
      <c r="M35" s="21"/>
    </row>
    <row r="36" spans="1:13" ht="30" customHeight="1">
      <c r="A36" s="202"/>
      <c r="B36" s="11" t="s">
        <v>673</v>
      </c>
      <c r="C36" s="21"/>
      <c r="D36" s="21"/>
      <c r="E36" s="21"/>
      <c r="F36" s="21"/>
      <c r="G36" s="21"/>
      <c r="H36" s="21"/>
      <c r="I36" s="21"/>
      <c r="J36" s="21"/>
      <c r="K36" s="21"/>
      <c r="L36" s="21"/>
      <c r="M36" s="21"/>
    </row>
    <row r="37" spans="1:13" ht="30" customHeight="1">
      <c r="A37" s="202"/>
      <c r="B37" s="21"/>
      <c r="C37" s="202"/>
      <c r="D37" s="202"/>
      <c r="E37" s="202"/>
      <c r="F37" s="202"/>
      <c r="G37" s="202"/>
      <c r="H37" s="202"/>
      <c r="I37" s="202"/>
      <c r="J37" s="202"/>
      <c r="K37" s="202"/>
      <c r="L37" s="202"/>
      <c r="M37" s="202"/>
    </row>
    <row r="38" spans="1:13" ht="30" customHeight="1">
      <c r="A38" s="202"/>
      <c r="B38" s="20" t="s">
        <v>289</v>
      </c>
      <c r="C38" s="202"/>
      <c r="D38" s="202"/>
      <c r="E38" s="202"/>
      <c r="F38" s="202"/>
      <c r="G38" s="202"/>
      <c r="H38" s="202"/>
      <c r="I38" s="202"/>
      <c r="J38" s="202"/>
      <c r="K38" s="202"/>
      <c r="L38" s="202"/>
      <c r="M38" s="202"/>
    </row>
    <row r="39" spans="1:13" ht="40.5" customHeight="1">
      <c r="A39" s="202"/>
      <c r="B39" s="11" t="s">
        <v>407</v>
      </c>
      <c r="C39" s="202"/>
      <c r="D39" s="202"/>
      <c r="E39" s="202"/>
      <c r="F39" s="202"/>
      <c r="G39" s="202"/>
      <c r="H39" s="202"/>
      <c r="I39" s="202"/>
      <c r="J39" s="202"/>
      <c r="K39" s="202"/>
      <c r="L39" s="202"/>
      <c r="M39" s="202"/>
    </row>
    <row r="40" spans="1:13" ht="30" customHeight="1">
      <c r="A40" s="202"/>
      <c r="B40" s="11" t="s">
        <v>224</v>
      </c>
      <c r="C40" s="202"/>
      <c r="D40" s="202"/>
      <c r="E40" s="202"/>
      <c r="F40" s="202"/>
      <c r="G40" s="202"/>
      <c r="H40" s="202"/>
      <c r="I40" s="202"/>
      <c r="J40" s="202"/>
      <c r="K40" s="202"/>
      <c r="L40" s="202"/>
      <c r="M40" s="202"/>
    </row>
    <row r="41" spans="1:13" ht="30" customHeight="1">
      <c r="A41" s="202"/>
      <c r="B41" s="11" t="s">
        <v>569</v>
      </c>
      <c r="C41" s="202"/>
      <c r="D41" s="202"/>
      <c r="E41" s="202"/>
      <c r="F41" s="202"/>
      <c r="G41" s="202"/>
      <c r="H41" s="202"/>
      <c r="I41" s="202"/>
      <c r="J41" s="202"/>
      <c r="K41" s="202"/>
      <c r="L41" s="202"/>
      <c r="M41" s="202"/>
    </row>
    <row r="42" spans="1:13" ht="30" customHeight="1">
      <c r="A42" s="202"/>
      <c r="B42" s="11" t="s">
        <v>276</v>
      </c>
      <c r="C42" s="202"/>
      <c r="D42" s="202"/>
      <c r="E42" s="202"/>
      <c r="F42" s="202"/>
      <c r="G42" s="202"/>
      <c r="H42" s="202"/>
      <c r="I42" s="202"/>
      <c r="J42" s="202"/>
      <c r="K42" s="202"/>
      <c r="L42" s="202"/>
      <c r="M42" s="202"/>
    </row>
    <row r="43" spans="1:13" ht="30" customHeight="1">
      <c r="A43" s="202"/>
      <c r="B43" s="21"/>
      <c r="C43" s="202"/>
      <c r="D43" s="202"/>
      <c r="E43" s="202"/>
      <c r="F43" s="202"/>
      <c r="G43" s="202"/>
      <c r="H43" s="202"/>
      <c r="I43" s="202"/>
      <c r="J43" s="202"/>
      <c r="K43" s="202"/>
      <c r="L43" s="202"/>
      <c r="M43" s="202"/>
    </row>
    <row r="44" spans="1:13" ht="30" customHeight="1">
      <c r="A44" s="202"/>
      <c r="B44" s="20" t="s">
        <v>288</v>
      </c>
      <c r="C44" s="202"/>
      <c r="D44" s="202"/>
      <c r="E44" s="202"/>
      <c r="F44" s="202"/>
      <c r="G44" s="202"/>
      <c r="H44" s="202"/>
      <c r="I44" s="202"/>
      <c r="J44" s="202"/>
      <c r="K44" s="202"/>
      <c r="L44" s="202"/>
      <c r="M44" s="202"/>
    </row>
    <row r="45" spans="1:13" ht="45" customHeight="1">
      <c r="A45" s="202"/>
      <c r="B45" s="11" t="s">
        <v>505</v>
      </c>
      <c r="C45" s="202"/>
      <c r="D45" s="202"/>
      <c r="E45" s="202"/>
      <c r="F45" s="202"/>
      <c r="G45" s="202"/>
      <c r="H45" s="202"/>
      <c r="I45" s="202"/>
      <c r="J45" s="202"/>
      <c r="K45" s="202"/>
      <c r="L45" s="202"/>
      <c r="M45" s="202"/>
    </row>
    <row r="46" spans="1:13" ht="45" customHeight="1">
      <c r="A46" s="202"/>
      <c r="B46" s="11" t="s">
        <v>409</v>
      </c>
      <c r="C46" s="202"/>
      <c r="D46" s="202"/>
      <c r="E46" s="202"/>
      <c r="F46" s="202"/>
      <c r="G46" s="202"/>
      <c r="H46" s="202"/>
      <c r="I46" s="202"/>
      <c r="J46" s="202"/>
      <c r="K46" s="202"/>
      <c r="L46" s="202"/>
      <c r="M46" s="202"/>
    </row>
    <row r="47" spans="1:13" ht="30" customHeight="1">
      <c r="A47" s="202"/>
      <c r="B47" s="11" t="s">
        <v>292</v>
      </c>
      <c r="C47" s="202"/>
      <c r="D47" s="202"/>
      <c r="E47" s="202"/>
      <c r="F47" s="202"/>
      <c r="G47" s="202"/>
      <c r="H47" s="202"/>
      <c r="I47" s="202"/>
      <c r="J47" s="202"/>
      <c r="K47" s="202"/>
      <c r="L47" s="202"/>
      <c r="M47" s="202"/>
    </row>
    <row r="48" spans="1:13" ht="30" customHeight="1">
      <c r="A48" s="202"/>
      <c r="B48" s="21"/>
      <c r="C48" s="202"/>
      <c r="D48" s="202"/>
      <c r="E48" s="202"/>
      <c r="F48" s="202"/>
      <c r="G48" s="202"/>
      <c r="H48" s="202"/>
      <c r="I48" s="202"/>
      <c r="J48" s="202"/>
      <c r="K48" s="202"/>
      <c r="L48" s="202"/>
      <c r="M48" s="202"/>
    </row>
    <row r="49" spans="1:13" ht="30" customHeight="1">
      <c r="A49" s="202"/>
      <c r="B49" s="571" t="s">
        <v>494</v>
      </c>
      <c r="C49" s="571"/>
      <c r="D49" s="571"/>
      <c r="E49" s="571"/>
      <c r="F49" s="571"/>
      <c r="G49" s="571"/>
      <c r="H49" s="571"/>
      <c r="I49" s="571"/>
      <c r="J49" s="202"/>
      <c r="K49" s="202"/>
      <c r="L49" s="202"/>
      <c r="M49" s="202"/>
    </row>
    <row r="50" spans="1:13" ht="30" customHeight="1">
      <c r="A50" s="202"/>
      <c r="B50" s="11" t="s">
        <v>294</v>
      </c>
      <c r="C50" s="21"/>
      <c r="D50" s="21"/>
      <c r="E50" s="21"/>
      <c r="F50" s="21"/>
      <c r="G50" s="21"/>
      <c r="H50" s="21"/>
      <c r="I50" s="21"/>
      <c r="J50" s="202"/>
      <c r="K50" s="202"/>
      <c r="L50" s="202"/>
      <c r="M50" s="202"/>
    </row>
    <row r="51" spans="1:13" ht="30" customHeight="1">
      <c r="A51" s="202"/>
      <c r="B51" s="202"/>
      <c r="C51" s="202"/>
      <c r="D51" s="202"/>
      <c r="E51" s="202"/>
      <c r="F51" s="202"/>
      <c r="G51" s="202"/>
      <c r="H51" s="202"/>
      <c r="I51" s="202"/>
      <c r="J51" s="202"/>
      <c r="K51" s="202"/>
      <c r="L51" s="202"/>
      <c r="M51" s="202"/>
    </row>
    <row r="52" spans="1:13" ht="30" customHeight="1">
      <c r="A52" s="202"/>
      <c r="B52" s="20" t="s">
        <v>314</v>
      </c>
      <c r="C52" s="202"/>
      <c r="D52" s="202"/>
      <c r="E52" s="202"/>
      <c r="F52" s="202"/>
      <c r="G52" s="202"/>
      <c r="H52" s="202"/>
      <c r="I52" s="202"/>
      <c r="J52" s="202"/>
      <c r="K52" s="202"/>
      <c r="L52" s="202"/>
      <c r="M52" s="202"/>
    </row>
    <row r="53" spans="1:13" ht="37.5" customHeight="1">
      <c r="A53" s="202"/>
      <c r="B53" s="11" t="s">
        <v>316</v>
      </c>
      <c r="C53" s="202"/>
      <c r="D53" s="202"/>
      <c r="E53" s="202"/>
      <c r="F53" s="202"/>
      <c r="G53" s="202"/>
      <c r="H53" s="202"/>
      <c r="I53" s="202"/>
      <c r="J53" s="202"/>
      <c r="K53" s="202"/>
      <c r="L53" s="202"/>
      <c r="M53" s="202"/>
    </row>
    <row r="54" spans="1:13" ht="37.5" customHeight="1">
      <c r="A54" s="202"/>
      <c r="B54" s="11" t="s">
        <v>317</v>
      </c>
      <c r="C54" s="202"/>
      <c r="D54" s="202"/>
      <c r="E54" s="202"/>
      <c r="F54" s="202"/>
      <c r="G54" s="202"/>
      <c r="H54" s="202"/>
      <c r="I54" s="202"/>
      <c r="J54" s="202"/>
      <c r="K54" s="202"/>
      <c r="L54" s="202"/>
      <c r="M54" s="202"/>
    </row>
    <row r="55" spans="1:13" ht="30" customHeight="1">
      <c r="A55" s="202"/>
      <c r="B55" s="202"/>
      <c r="C55" s="202"/>
      <c r="D55" s="202"/>
      <c r="E55" s="202"/>
      <c r="F55" s="202"/>
      <c r="G55" s="202"/>
      <c r="H55" s="202"/>
      <c r="I55" s="202"/>
      <c r="J55" s="202"/>
      <c r="K55" s="202"/>
      <c r="L55" s="202"/>
      <c r="M55" s="202"/>
    </row>
    <row r="56" spans="1:13" s="325" customFormat="1" ht="30" customHeight="1">
      <c r="A56" s="324"/>
      <c r="B56" s="20" t="s">
        <v>315</v>
      </c>
      <c r="C56" s="324"/>
      <c r="D56" s="324"/>
      <c r="E56" s="324"/>
      <c r="F56" s="324"/>
      <c r="G56" s="324"/>
      <c r="H56" s="324"/>
      <c r="I56" s="324"/>
      <c r="J56" s="324"/>
      <c r="K56" s="324"/>
      <c r="L56" s="324"/>
      <c r="M56" s="324"/>
    </row>
    <row r="57" spans="1:13" ht="30" customHeight="1">
      <c r="A57" s="202"/>
      <c r="B57" s="202"/>
      <c r="C57" s="202"/>
      <c r="D57" s="202"/>
      <c r="E57" s="202"/>
      <c r="F57" s="202"/>
      <c r="G57" s="202"/>
      <c r="H57" s="202"/>
      <c r="I57" s="202"/>
      <c r="J57" s="202"/>
      <c r="K57" s="202"/>
      <c r="L57" s="202"/>
      <c r="M57" s="202"/>
    </row>
    <row r="58" spans="1:13" ht="30" customHeight="1">
      <c r="A58" s="202"/>
      <c r="B58" s="20" t="s">
        <v>219</v>
      </c>
      <c r="C58" s="202"/>
      <c r="D58" s="202"/>
      <c r="E58" s="202"/>
      <c r="F58" s="202"/>
      <c r="G58" s="202"/>
      <c r="H58" s="202"/>
      <c r="I58" s="202"/>
      <c r="J58" s="202"/>
      <c r="K58" s="202"/>
      <c r="L58" s="202"/>
      <c r="M58" s="202"/>
    </row>
  </sheetData>
  <sheetProtection sort="0" autoFilter="0"/>
  <mergeCells count="2">
    <mergeCell ref="B28:M28"/>
    <mergeCell ref="B49:I49"/>
  </mergeCells>
  <hyperlinks>
    <hyperlink ref="B22" location="Таблица3.3.Форм_НТ_участники" display="Таблица 3.3. Формирования/кружки самодеятельного народного творчества (в разрезе &quot;кол-во участников&quot;)"/>
    <hyperlink ref="B23" location="Таблица3.4.Конкурсы_гастроли_гранты" display="Таблица 3.4. Количество конкурсов, гастролей, в которых участвовали любительские художественные коллективы КДУ. Количество грантов, полученных коллективами"/>
    <hyperlink ref="B24" location="Таблица3.5.Коллективы_конкурсы" display="Таблица 3.5. Сведения об участии любительских художественных коллективов в конкурсах различного уровня в 2020 г"/>
    <hyperlink ref="B28:M28" location="'4. КУЛЬТ_МАС_МЕР'!A1" display="4. КУЛЬТУРНО-МАССОВЫЕ МЕРОПРИЯТИЯ в 2020 г"/>
    <hyperlink ref="B38" location="'5. НАЦ_ПОЛИТИКА'!A1" display="5. МЕРОПРИЯТИЯ В СФЕРЕ НАЦИОНАЛЬНОЙ ПОЛИТИКИ"/>
    <hyperlink ref="B49:I49" location="'7. ПРОЕКТЫ'!A1" display="7. УЧАСТИЕ КДУ МО В ПРОЕКТНОЙ ДЕЯТЕЛЬНОСТИ в 2020 году"/>
    <hyperlink ref="B50" location="Таблица7.1.Проекты" display="Таблица 7.1 Информация о проектной деятельности, в которой принимали участие КДУ"/>
    <hyperlink ref="B56" location="'ПЛАН 2021'!A1" display="ПЛАН ОСНОВНЫХ (КРУПНЫХ) МЕРОПРИЯТИЙ на 2021 год"/>
    <hyperlink ref="B58" location="КОНТАКТЫ!A1" display="КОНТАКТНЫЕ ДАННЫЕ ЛИЦ, ОТВЕТСТВЕННЫХ ЗА РАБОТУ ПО ОТДЕЛЬНЫМ НАПРАВЛЕНИЯМ"/>
    <hyperlink ref="B53" location="Таблица8.1.Партнеры" display="Таблица 9.1. Сведения об организациях различного уровня и направленности, с которыми у КДУ МО сложились партнерские отношения в 2020 году "/>
    <hyperlink ref="B54" location="Таблица8.2.Медиа" display="Таблица 9.2. Сведения о медиа-партнерах, которые анонсируют и освещают мероприятия культурно-досуговых учреждений МО, и способах взаимодействия с ними"/>
    <hyperlink ref="B52" location="'8. ПАРТНЕРЫ'!A1" display="8. ВЫСТРАИВАНИЕ ПАРТНЕРСКИХ ОТНОШЕНИЙ"/>
    <hyperlink ref="B4" location="'1. П МО'!A1" display="1. ОБЩАЯ ХАРАКТЕРИСТИКА СЕТИ УЧРЕЖДЕНИЙ КУЛЬТУРНО-ДОСУГОВОГО ТИПА"/>
    <hyperlink ref="B5" location="Таблица1.1.Общие_сведения_о_КДУ" display="Таблица 1.1. Общие сведения об учреждениях культурно-досугового типа МО"/>
    <hyperlink ref="B6" location="Таблица1.2.Органы_управления_культуры_МО" display="Таблица 1.2. Органы управления культуры в МО"/>
    <hyperlink ref="B7" location="Таблица1.3.Информация_КДУ" display="Таблица 1.3. Сведения о КДУ и контактная информация"/>
    <hyperlink ref="B8" location="Таблица1.4.КДУ_ликвид" display="Таблица 1.4. Сведения о ликвидированных/закрытых (БЕССРОЧНО) культурно-досуговых учреждениях за отчетный период"/>
    <hyperlink ref="B9" location="Схема1.1ОРГСТРУКТУРА" display="Схема 1.1 Организационная структура сети КДУ МО"/>
    <hyperlink ref="B10" location="Таблица1.5.Информация_КФ" display="Таблица 1.5. Сведения о клубных формированиях/кружках, любительских объединениях на конец отчетного периода"/>
    <hyperlink ref="B11" location="Таблица1.6_Ликв_коллективы" display="Таблица 1.6. Сведения о ликвидированных/закрытых (БЕССРОЧНО) коллективах за отчетный период"/>
    <hyperlink ref="B13" location="'2. МТБ'!A1" display="2. МАТЕРИАЛЬНО-ТЕХНИЧЕСКАЯ БАЗА"/>
    <hyperlink ref="B14" location="Таблица2.1.Новые_объекты" display="Таблица 2.1. Введение в эксплуатацию новых объектов для КДУ МО в отчетный период"/>
    <hyperlink ref="B15" location="Таблица2.2.Ремонтные_работы" display="Таблица 2.2. Проведение ремонтно-строительных работ в КДУ в течение отчетного периода"/>
    <hyperlink ref="B16" location="Таблица2.3.Потребность_в_ремонте" display="Таблица 2.3. Потребность ремонтно-строительных работ (на конец отчетного периода)"/>
    <hyperlink ref="B17" location="Таблица2.4.Концертное_оборуд" display="Таблица 2.4. Приобретение концертно-технического оборудования и фото-видео аппаратуры за отчетный период"/>
    <hyperlink ref="B19" location="'3. КЛУБ_ФОРМ'!A1" display="3. КЛУБНЫЕ ФОРМИРОВАНИЯ"/>
    <hyperlink ref="B20" location="Таблица3.1.Формирования_по_кат" display="Таблица 3.1. Количество формирований по категориям, и участников в них"/>
    <hyperlink ref="B21" location="Таблица3.2.Форм_НТ_коллективы" display="Таблица 3.2. Формирования/кружки самодеятельного народного творчества (в разрезе &quot;кол-во коллективов&quot;) в отчетный период"/>
    <hyperlink ref="B29" location="Таблица4.1.Культ_досуг" display="Таблица 4.1. Количество культурно-досуговых мероприятий по возрастным категориям"/>
    <hyperlink ref="B30" location="Таблица4.2.Инф_просвет" display="Таблица 4.2. Количество информационно-просветительских мероприятий по возрастным категориям"/>
    <hyperlink ref="B31" location="Таблица4.3.Выставки" display="Таблица 4.3. Выставочная деятельность"/>
    <hyperlink ref="B32" location="Таблица4.4.Волонтеры" display="Таблица 4.4. Волонтеры, привлекаемые КДУ к проведению мероприятий"/>
    <hyperlink ref="B33" location="Таблица4.5.Мероприятия_с_семьей" display="Таблица 4.5. Мероприятия, целевой аудиторией которых, являются различные категории семей"/>
    <hyperlink ref="B34" location="Таблица4.6.Мер_ОВЗ" display="Таблица 4.6. Мероприятия с инвалидами, лицами с ОВЗ, организованные КДУ"/>
    <hyperlink ref="B39" location="Таблица5.1.Мер_Нацполитики" display="Таблица 5.1. Количество мероприятий в МО в рамках  Государственной программы Пермского края &quot;ОБЕСПЕЧЕНИЕ ВЗАИМОДЕЙСТВИЯ ОБЩЕСТВА И ВЛАСТИ&quot;"/>
    <hyperlink ref="B40" location="Таблица5.2.Нацобъединения" display="Таблица 5.2. Информация о национальных объединениях/обществах в МО, казачьих объединениях/обществах/коллективах"/>
    <hyperlink ref="B41" location="Таблица5.3.Аутентичные_коллективы" display="Таблица 5.3. Информация о наличии в МО аутентичных коллективов (на конец 2020 г)"/>
    <hyperlink ref="B42" location="Таблица5.4.Мастера" display="Таблица 5.4. Информация о мастерах народных промыслов"/>
    <hyperlink ref="B45" location="Таблица6.1.Прогр_квалиф" display="Таблица 6.1. Программы повышения квалификации (до 72 часов и свыше 72 часов) и количество сотрудников, прошедших обучение по ним"/>
    <hyperlink ref="B46" location="Таблица6.2.Кол_прогр_обуч" display="Таблица 6.2. Количество сотрудников, прошедших обучение по программам повышения квалификации до 72 часов и свыше 72 часов"/>
    <hyperlink ref="B44" location="'6. НАУЧ-МЕТОД'!A1" display="6. НАУЧНО-МЕТОДИЧЕСКАЯ ДЕЯТЕЛЬНОСТЬ"/>
    <hyperlink ref="B26" location="Таблица3.7.Участие_кол_меропр" display="Таблица 3.7. Участие коллективов в мероприятиях различного уровня"/>
    <hyperlink ref="B47" location="Таблица6.3.Потребности_обуч" display="Таблица 6.3. Сведения о потребностях в обучении сотрудников"/>
    <hyperlink ref="B36" location="Таблица4.8.Значимые_мер" display="Таблица 4.8. Наиболее значимые оффлайн и онлайн-мероприятия по направлениям в течение отчетного периода"/>
    <hyperlink ref="B35" location="Таблица4.7.Онлайн" display="Таблица 4.7. Онлайн мероприятия в течение отчетного периода"/>
  </hyperlink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5" tint="0.59999389629810485"/>
    <pageSetUpPr fitToPage="1"/>
  </sheetPr>
  <dimension ref="A1:H33"/>
  <sheetViews>
    <sheetView showGridLines="0" topLeftCell="A19" zoomScaleNormal="100" zoomScaleSheetLayoutView="77" workbookViewId="0">
      <selection activeCell="F23" sqref="F23"/>
    </sheetView>
  </sheetViews>
  <sheetFormatPr defaultRowHeight="26.25" customHeight="1"/>
  <cols>
    <col min="1" max="1" width="8" style="13" customWidth="1"/>
    <col min="2" max="2" width="29.85546875" style="13" customWidth="1"/>
    <col min="3" max="3" width="64.5703125" style="13" customWidth="1"/>
    <col min="4" max="6" width="14.7109375" style="13" customWidth="1"/>
    <col min="7" max="7" width="15.5703125" style="13" customWidth="1"/>
    <col min="8" max="8" width="5.140625" style="13" customWidth="1"/>
    <col min="9" max="16384" width="9.140625" style="13"/>
  </cols>
  <sheetData>
    <row r="1" spans="1:8" ht="18.75" customHeight="1">
      <c r="A1" s="91"/>
      <c r="B1" s="91"/>
      <c r="C1" s="91"/>
      <c r="D1" s="150" t="s">
        <v>441</v>
      </c>
      <c r="E1" s="91"/>
      <c r="F1" s="91"/>
      <c r="G1" s="91"/>
      <c r="H1" s="91"/>
    </row>
    <row r="2" spans="1:8" ht="18" customHeight="1">
      <c r="D2" s="150" t="s">
        <v>536</v>
      </c>
      <c r="E2" s="85"/>
      <c r="F2" s="85"/>
      <c r="G2" s="85"/>
    </row>
    <row r="3" spans="1:8" ht="27.95" customHeight="1">
      <c r="E3" s="573" t="s">
        <v>318</v>
      </c>
      <c r="F3" s="573"/>
      <c r="G3" s="573"/>
      <c r="H3" s="573"/>
    </row>
    <row r="4" spans="1:8" ht="27.95" customHeight="1">
      <c r="E4" s="572" t="s">
        <v>537</v>
      </c>
      <c r="F4" s="572"/>
      <c r="G4" s="572"/>
      <c r="H4" s="572"/>
    </row>
    <row r="5" spans="1:8" ht="17.25" customHeight="1">
      <c r="E5" s="151"/>
      <c r="F5" s="151"/>
      <c r="G5" s="151"/>
      <c r="H5" s="151"/>
    </row>
    <row r="6" spans="1:8" ht="21" customHeight="1">
      <c r="A6" s="577" t="s">
        <v>423</v>
      </c>
      <c r="B6" s="577"/>
      <c r="C6" s="577"/>
      <c r="D6" s="577"/>
      <c r="E6" s="577"/>
      <c r="F6" s="577"/>
      <c r="G6" s="577"/>
      <c r="H6" s="577"/>
    </row>
    <row r="7" spans="1:8" ht="18" customHeight="1"/>
    <row r="8" spans="1:8" ht="50.25" customHeight="1">
      <c r="A8" s="574" t="s">
        <v>327</v>
      </c>
      <c r="B8" s="574"/>
      <c r="C8" s="163" t="s">
        <v>261</v>
      </c>
      <c r="D8" s="152"/>
      <c r="E8" s="152"/>
      <c r="F8" s="152"/>
      <c r="G8" s="152"/>
      <c r="H8" s="12"/>
    </row>
    <row r="9" spans="1:8" ht="15.75" customHeight="1">
      <c r="A9" s="574"/>
      <c r="B9" s="574"/>
      <c r="C9" s="153"/>
      <c r="D9" s="152"/>
      <c r="E9" s="152"/>
      <c r="F9" s="152"/>
      <c r="G9" s="152"/>
      <c r="H9" s="12"/>
    </row>
    <row r="10" spans="1:8" ht="33" customHeight="1">
      <c r="A10" s="574" t="s">
        <v>424</v>
      </c>
      <c r="B10" s="574"/>
      <c r="C10" s="164">
        <v>2020</v>
      </c>
      <c r="D10" s="152"/>
      <c r="E10" s="152"/>
      <c r="F10" s="152"/>
      <c r="G10" s="152"/>
      <c r="H10" s="12"/>
    </row>
    <row r="11" spans="1:8" ht="18" customHeight="1"/>
    <row r="12" spans="1:8" ht="18.75" customHeight="1">
      <c r="B12" s="88" t="s">
        <v>278</v>
      </c>
      <c r="C12" s="154"/>
      <c r="D12" s="154"/>
    </row>
    <row r="13" spans="1:8" ht="12.75" customHeight="1">
      <c r="B13" s="88"/>
      <c r="C13" s="154"/>
      <c r="D13" s="154"/>
    </row>
    <row r="14" spans="1:8" ht="30" customHeight="1">
      <c r="A14" s="34" t="s">
        <v>0</v>
      </c>
      <c r="B14" s="578" t="s">
        <v>1</v>
      </c>
      <c r="C14" s="579"/>
      <c r="D14" s="160">
        <f>C10-2</f>
        <v>2018</v>
      </c>
      <c r="E14" s="160">
        <f>C10-1</f>
        <v>2019</v>
      </c>
      <c r="F14" s="160">
        <f>C10</f>
        <v>2020</v>
      </c>
      <c r="G14" s="33" t="s">
        <v>425</v>
      </c>
    </row>
    <row r="15" spans="1:8" ht="30" customHeight="1">
      <c r="A15" s="34">
        <v>1</v>
      </c>
      <c r="B15" s="575" t="s">
        <v>320</v>
      </c>
      <c r="C15" s="576"/>
      <c r="D15" s="205">
        <v>10</v>
      </c>
      <c r="E15" s="205">
        <v>10</v>
      </c>
      <c r="F15" s="205">
        <v>10</v>
      </c>
      <c r="G15" s="155">
        <f>F15/E15*100-100</f>
        <v>0</v>
      </c>
    </row>
    <row r="16" spans="1:8" ht="30" customHeight="1">
      <c r="A16" s="34">
        <v>2</v>
      </c>
      <c r="B16" s="575" t="s">
        <v>321</v>
      </c>
      <c r="C16" s="576"/>
      <c r="D16" s="205">
        <v>75</v>
      </c>
      <c r="E16" s="205">
        <v>76</v>
      </c>
      <c r="F16" s="205">
        <v>45</v>
      </c>
      <c r="G16" s="155">
        <f t="shared" ref="G16:G23" si="0">F16/E16*100-100</f>
        <v>-40.789473684210535</v>
      </c>
    </row>
    <row r="17" spans="1:8" ht="30" customHeight="1">
      <c r="A17" s="58">
        <v>3</v>
      </c>
      <c r="B17" s="575" t="s">
        <v>322</v>
      </c>
      <c r="C17" s="576"/>
      <c r="D17" s="79">
        <v>1334</v>
      </c>
      <c r="E17" s="79">
        <v>1367</v>
      </c>
      <c r="F17" s="79">
        <v>1114</v>
      </c>
      <c r="G17" s="155">
        <f t="shared" si="0"/>
        <v>-18.507681053401612</v>
      </c>
    </row>
    <row r="18" spans="1:8" ht="30" customHeight="1">
      <c r="A18" s="58">
        <v>4</v>
      </c>
      <c r="B18" s="575" t="s">
        <v>325</v>
      </c>
      <c r="C18" s="576"/>
      <c r="D18" s="205">
        <v>23.75</v>
      </c>
      <c r="E18" s="205">
        <v>23.75</v>
      </c>
      <c r="F18" s="205">
        <v>21.5</v>
      </c>
      <c r="G18" s="155">
        <f t="shared" si="0"/>
        <v>-9.473684210526315</v>
      </c>
    </row>
    <row r="19" spans="1:8" ht="30" customHeight="1">
      <c r="A19" s="161"/>
      <c r="B19" s="575" t="s">
        <v>324</v>
      </c>
      <c r="C19" s="576"/>
      <c r="D19" s="205">
        <v>22</v>
      </c>
      <c r="E19" s="205">
        <v>22</v>
      </c>
      <c r="F19" s="205">
        <v>18.5</v>
      </c>
      <c r="G19" s="155">
        <f t="shared" si="0"/>
        <v>-15.909090909090907</v>
      </c>
    </row>
    <row r="20" spans="1:8" ht="30" customHeight="1">
      <c r="A20" s="162"/>
      <c r="B20" s="575" t="s">
        <v>323</v>
      </c>
      <c r="C20" s="576"/>
      <c r="D20" s="69">
        <v>31</v>
      </c>
      <c r="E20" s="69">
        <v>31</v>
      </c>
      <c r="F20" s="69">
        <v>32</v>
      </c>
      <c r="G20" s="156">
        <f t="shared" si="0"/>
        <v>3.2258064516128968</v>
      </c>
    </row>
    <row r="21" spans="1:8" ht="30" customHeight="1">
      <c r="A21" s="162">
        <v>5</v>
      </c>
      <c r="B21" s="575" t="s">
        <v>326</v>
      </c>
      <c r="C21" s="576"/>
      <c r="D21" s="206">
        <v>36</v>
      </c>
      <c r="E21" s="206">
        <v>36</v>
      </c>
      <c r="F21" s="206">
        <v>38</v>
      </c>
      <c r="G21" s="157">
        <f t="shared" si="0"/>
        <v>5.5555555555555571</v>
      </c>
    </row>
    <row r="22" spans="1:8" ht="30" customHeight="1">
      <c r="A22" s="34">
        <v>6</v>
      </c>
      <c r="B22" s="575" t="s">
        <v>2</v>
      </c>
      <c r="C22" s="576"/>
      <c r="D22" s="79">
        <v>1</v>
      </c>
      <c r="E22" s="79">
        <v>1</v>
      </c>
      <c r="F22" s="79">
        <v>1</v>
      </c>
      <c r="G22" s="155">
        <f t="shared" si="0"/>
        <v>0</v>
      </c>
    </row>
    <row r="23" spans="1:8" ht="30" customHeight="1">
      <c r="A23" s="34">
        <v>7</v>
      </c>
      <c r="B23" s="575" t="s">
        <v>3</v>
      </c>
      <c r="C23" s="576"/>
      <c r="D23" s="79">
        <v>3</v>
      </c>
      <c r="E23" s="79">
        <v>3</v>
      </c>
      <c r="F23" s="79">
        <v>3</v>
      </c>
      <c r="G23" s="155">
        <f t="shared" si="0"/>
        <v>0</v>
      </c>
    </row>
    <row r="24" spans="1:8" ht="17.25" customHeight="1">
      <c r="B24" s="13" t="s">
        <v>422</v>
      </c>
    </row>
    <row r="25" spans="1:8" ht="14.25" customHeight="1"/>
    <row r="26" spans="1:8" ht="26.25" customHeight="1">
      <c r="B26" s="158" t="s">
        <v>279</v>
      </c>
      <c r="C26" s="159"/>
      <c r="D26" s="159"/>
    </row>
    <row r="27" spans="1:8" ht="15" customHeight="1">
      <c r="B27" s="158"/>
      <c r="C27" s="159"/>
      <c r="D27" s="159"/>
    </row>
    <row r="28" spans="1:8" ht="32.25" customHeight="1">
      <c r="A28" s="580" t="s">
        <v>134</v>
      </c>
      <c r="B28" s="581"/>
      <c r="C28" s="582" t="s">
        <v>675</v>
      </c>
      <c r="D28" s="582"/>
      <c r="E28" s="582"/>
      <c r="F28" s="582"/>
      <c r="G28" s="582"/>
      <c r="H28" s="582"/>
    </row>
    <row r="29" spans="1:8" ht="32.25" customHeight="1">
      <c r="A29" s="580" t="s">
        <v>10</v>
      </c>
      <c r="B29" s="581"/>
      <c r="C29" s="582" t="s">
        <v>676</v>
      </c>
      <c r="D29" s="582"/>
      <c r="E29" s="582"/>
      <c r="F29" s="582"/>
      <c r="G29" s="582"/>
      <c r="H29" s="582"/>
    </row>
    <row r="30" spans="1:8" ht="32.25" customHeight="1">
      <c r="A30" s="580" t="s">
        <v>5</v>
      </c>
      <c r="B30" s="581"/>
      <c r="C30" s="582" t="s">
        <v>677</v>
      </c>
      <c r="D30" s="582"/>
      <c r="E30" s="582"/>
      <c r="F30" s="582"/>
      <c r="G30" s="582"/>
      <c r="H30" s="582"/>
    </row>
    <row r="31" spans="1:8" ht="32.25" customHeight="1">
      <c r="A31" s="580" t="s">
        <v>6</v>
      </c>
      <c r="B31" s="581"/>
      <c r="C31" s="582" t="s">
        <v>678</v>
      </c>
      <c r="D31" s="582"/>
      <c r="E31" s="582"/>
      <c r="F31" s="582"/>
      <c r="G31" s="582"/>
      <c r="H31" s="582"/>
    </row>
    <row r="32" spans="1:8" ht="32.25" customHeight="1">
      <c r="A32" s="580" t="s">
        <v>7</v>
      </c>
      <c r="B32" s="581"/>
      <c r="C32" s="583" t="s">
        <v>679</v>
      </c>
      <c r="D32" s="582"/>
      <c r="E32" s="582"/>
      <c r="F32" s="582"/>
      <c r="G32" s="582"/>
      <c r="H32" s="582"/>
    </row>
    <row r="33" spans="1:8" ht="32.25" customHeight="1">
      <c r="A33" s="580" t="s">
        <v>135</v>
      </c>
      <c r="B33" s="581"/>
      <c r="C33" s="582" t="s">
        <v>680</v>
      </c>
      <c r="D33" s="582"/>
      <c r="E33" s="582"/>
      <c r="F33" s="582"/>
      <c r="G33" s="582"/>
      <c r="H33" s="582"/>
    </row>
  </sheetData>
  <sheetProtection algorithmName="SHA-512" hashValue="hzqaQGFcBVSY9jGyQk6LWNnMK/nR0qJJ7z29IzpRNsSTWTBby9VdmyK2fcSxxkSw3PIoke2lN8lC1BAHdLVyHw==" saltValue="SymXliwEew4FIJZHZKNtAg==" spinCount="100000" sheet="1" formatColumns="0" formatRows="0" insertRows="0" insertHyperlinks="0" deleteRows="0" sort="0" autoFilter="0"/>
  <dataConsolidate/>
  <mergeCells count="28">
    <mergeCell ref="A32:B32"/>
    <mergeCell ref="A33:B33"/>
    <mergeCell ref="C28:H28"/>
    <mergeCell ref="C29:H29"/>
    <mergeCell ref="C30:H30"/>
    <mergeCell ref="C32:H32"/>
    <mergeCell ref="C33:H33"/>
    <mergeCell ref="A31:B31"/>
    <mergeCell ref="C31:H31"/>
    <mergeCell ref="A28:B28"/>
    <mergeCell ref="A29:B29"/>
    <mergeCell ref="B23:C23"/>
    <mergeCell ref="B19:C19"/>
    <mergeCell ref="B20:C20"/>
    <mergeCell ref="B21:C21"/>
    <mergeCell ref="A30:B30"/>
    <mergeCell ref="E4:H4"/>
    <mergeCell ref="E3:H3"/>
    <mergeCell ref="A9:B9"/>
    <mergeCell ref="A10:B10"/>
    <mergeCell ref="B22:C22"/>
    <mergeCell ref="A8:B8"/>
    <mergeCell ref="A6:H6"/>
    <mergeCell ref="B14:C14"/>
    <mergeCell ref="B15:C15"/>
    <mergeCell ref="B16:C16"/>
    <mergeCell ref="B17:C17"/>
    <mergeCell ref="B18:C18"/>
  </mergeCells>
  <conditionalFormatting sqref="G15:G23">
    <cfRule type="cellIs" dxfId="1" priority="1" operator="lessThan">
      <formula>0</formula>
    </cfRule>
    <cfRule type="cellIs" dxfId="0" priority="2" operator="greaterThan">
      <formula>0</formula>
    </cfRule>
  </conditionalFormatting>
  <dataValidations count="10">
    <dataValidation type="decimal" showInputMessage="1" showErrorMessage="1" errorTitle="ПРОВЕРЬТЕ!" error="Численность населения следует вводить в тыс., сопровождения буквенным сокращением не требуется_x000a_" sqref="D15:F15">
      <formula1>0</formula1>
      <formula2>10000</formula2>
    </dataValidation>
    <dataValidation type="whole" allowBlank="1" showInputMessage="1" showErrorMessage="1" errorTitle="ПРОВЕРЬТЕ!" error="Показатель заносится в целых единицах, не в тыс_x000a_" sqref="D17:F17">
      <formula1>0</formula1>
      <formula2>10000</formula2>
    </dataValidation>
    <dataValidation type="list" allowBlank="1" showInputMessage="1" showErrorMessage="1" sqref="C8:C9">
      <formula1>МО</formula1>
    </dataValidation>
    <dataValidation type="whole" allowBlank="1" showInputMessage="1" showErrorMessage="1" sqref="G20">
      <formula1>0</formula1>
      <formula2>500</formula2>
    </dataValidation>
    <dataValidation type="decimal" allowBlank="1" showInputMessage="1" showErrorMessage="1" errorTitle="ПРОВЕРЬТЕ!" error="Общее кол-во посещений культурно-массовых мероприятий следует вводить в тыс." sqref="D16:F16">
      <formula1>0</formula1>
      <formula2>20000</formula2>
    </dataValidation>
    <dataValidation type="decimal" allowBlank="1" showInputMessage="1" showErrorMessage="1" sqref="D18:F19">
      <formula1>0</formula1>
      <formula2>500</formula2>
    </dataValidation>
    <dataValidation type="whole" allowBlank="1" showInputMessage="1" showErrorMessage="1" errorTitle="ПРОВЕРЬТЕ!" error="Численность работников заполняется в целых, не в тыс_x000a_" sqref="D20:F20">
      <formula1>0</formula1>
      <formula2>500</formula2>
    </dataValidation>
    <dataValidation type="decimal" allowBlank="1" showInputMessage="1" showErrorMessage="1" sqref="D21:F21">
      <formula1>0</formula1>
      <formula2>100000</formula2>
    </dataValidation>
    <dataValidation type="whole" allowBlank="1" showInputMessage="1" showErrorMessage="1" sqref="D22:F23">
      <formula1>0</formula1>
      <formula2>30</formula2>
    </dataValidation>
    <dataValidation type="list" allowBlank="1" showInputMessage="1" showErrorMessage="1" errorTitle="ВНИМАНИЕ" error="Год выберите, пожалуйста из спика, или введите числом год, например, 2020_x000a_" prompt="Выберите из выпадающего списка год" sqref="C10">
      <formula1>год</formula1>
    </dataValidation>
  </dataValidations>
  <hyperlinks>
    <hyperlink ref="E3" location="НАВИГАЦИЯ!A1" display="НАВИГАЦИЯ"/>
    <hyperlink ref="E4:H4" location="глава1_Для_схем" display="СХЕМЫ и ГРАФИКИ к Приложению 1."/>
    <hyperlink ref="C32" r:id="rId1"/>
  </hyperlinks>
  <pageMargins left="0.19685039370078741" right="0.19685039370078741" top="0.59055118110236227" bottom="0.39370078740157483" header="0.31496062992125984" footer="0.31496062992125984"/>
  <pageSetup paperSize="9" scale="10" fitToHeight="0" orientation="landscape" horizontalDpi="4294967295" verticalDpi="4294967295" r:id="rId2"/>
  <headerFooter>
    <oddHeader>&amp;R&amp;"Times New Roman,обычный"&amp;F
&amp;A</oddHeader>
    <oddFooter>&amp;R&amp;"Times New Roman,обычный"&amp;P
&amp;D</oddFooter>
  </headerFooter>
  <rowBreaks count="1" manualBreakCount="1">
    <brk id="2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theme="5" tint="0.59999389629810485"/>
    <pageSetUpPr fitToPage="1"/>
  </sheetPr>
  <dimension ref="A1:R54"/>
  <sheetViews>
    <sheetView showGridLines="0" topLeftCell="A49" zoomScale="86" zoomScaleNormal="86" zoomScaleSheetLayoutView="93" workbookViewId="0">
      <selection activeCell="E13" sqref="E13"/>
    </sheetView>
  </sheetViews>
  <sheetFormatPr defaultRowHeight="15"/>
  <cols>
    <col min="1" max="1" width="8.7109375" style="13" customWidth="1"/>
    <col min="2" max="2" width="13" style="13" customWidth="1"/>
    <col min="3" max="3" width="25.85546875" style="13" customWidth="1"/>
    <col min="4" max="4" width="22.140625" style="13" customWidth="1"/>
    <col min="5" max="5" width="23.140625" style="13" customWidth="1"/>
    <col min="6" max="6" width="26" style="13" customWidth="1"/>
    <col min="7" max="9" width="23.140625" style="13" customWidth="1"/>
    <col min="10" max="10" width="18.28515625" style="13" customWidth="1"/>
    <col min="11" max="11" width="17.7109375" style="13" customWidth="1"/>
    <col min="12" max="16" width="22.5703125" style="13" customWidth="1"/>
    <col min="17" max="17" width="20.28515625" style="13" customWidth="1"/>
    <col min="18" max="18" width="17.140625" style="13" customWidth="1"/>
    <col min="19" max="16384" width="9.140625" style="13"/>
  </cols>
  <sheetData>
    <row r="1" spans="1:18" ht="15.75">
      <c r="P1" s="150" t="s">
        <v>441</v>
      </c>
    </row>
    <row r="2" spans="1:18" ht="15.75">
      <c r="P2" s="150" t="s">
        <v>447</v>
      </c>
    </row>
    <row r="3" spans="1:18" ht="27.95" customHeight="1">
      <c r="H3" s="18" t="s">
        <v>318</v>
      </c>
    </row>
    <row r="4" spans="1:18" ht="20.25" customHeight="1">
      <c r="A4" s="577" t="s">
        <v>423</v>
      </c>
      <c r="B4" s="577"/>
      <c r="C4" s="577"/>
      <c r="D4" s="577"/>
      <c r="E4" s="577"/>
      <c r="F4" s="577"/>
      <c r="G4" s="577"/>
      <c r="H4" s="577"/>
      <c r="I4" s="577"/>
      <c r="J4" s="577"/>
      <c r="K4" s="577"/>
      <c r="L4" s="577"/>
      <c r="M4" s="577"/>
      <c r="N4" s="577"/>
      <c r="O4" s="577"/>
      <c r="P4" s="577"/>
      <c r="Q4" s="577"/>
      <c r="R4" s="577"/>
    </row>
    <row r="5" spans="1:18" ht="20.25">
      <c r="A5" s="191"/>
      <c r="B5" s="191"/>
      <c r="C5" s="191"/>
      <c r="D5" s="191"/>
      <c r="E5" s="191"/>
      <c r="F5" s="191"/>
    </row>
    <row r="6" spans="1:18" ht="15" customHeight="1">
      <c r="B6" s="590" t="s">
        <v>625</v>
      </c>
      <c r="C6" s="590"/>
      <c r="D6" s="590"/>
      <c r="E6" s="590"/>
      <c r="F6" s="590"/>
      <c r="G6" s="590"/>
      <c r="H6" s="590"/>
      <c r="I6" s="590"/>
      <c r="J6" s="590"/>
      <c r="K6" s="590"/>
      <c r="L6" s="590"/>
      <c r="M6" s="590"/>
      <c r="N6" s="590"/>
      <c r="O6" s="590"/>
      <c r="P6" s="590"/>
      <c r="Q6" s="590"/>
      <c r="R6" s="590"/>
    </row>
    <row r="8" spans="1:18" ht="20.25" customHeight="1">
      <c r="A8" s="586" t="s">
        <v>0</v>
      </c>
      <c r="B8" s="586" t="s">
        <v>277</v>
      </c>
      <c r="C8" s="586" t="s">
        <v>359</v>
      </c>
      <c r="D8" s="586" t="s">
        <v>9</v>
      </c>
      <c r="E8" s="586" t="s">
        <v>348</v>
      </c>
      <c r="F8" s="586" t="s">
        <v>10</v>
      </c>
      <c r="G8" s="586" t="s">
        <v>36</v>
      </c>
      <c r="H8" s="586" t="s">
        <v>11</v>
      </c>
      <c r="I8" s="586" t="s">
        <v>335</v>
      </c>
      <c r="J8" s="586" t="s">
        <v>31</v>
      </c>
      <c r="K8" s="586" t="s">
        <v>7</v>
      </c>
      <c r="L8" s="591" t="s">
        <v>336</v>
      </c>
      <c r="M8" s="591"/>
      <c r="N8" s="591"/>
      <c r="O8" s="591"/>
      <c r="P8" s="591"/>
      <c r="Q8" s="591"/>
      <c r="R8" s="586" t="s">
        <v>30</v>
      </c>
    </row>
    <row r="9" spans="1:18" ht="72.75" customHeight="1">
      <c r="A9" s="586"/>
      <c r="B9" s="586"/>
      <c r="C9" s="586"/>
      <c r="D9" s="586"/>
      <c r="E9" s="586"/>
      <c r="F9" s="586"/>
      <c r="G9" s="586"/>
      <c r="H9" s="586"/>
      <c r="I9" s="586"/>
      <c r="J9" s="586"/>
      <c r="K9" s="586"/>
      <c r="L9" s="33" t="s">
        <v>32</v>
      </c>
      <c r="M9" s="33" t="s">
        <v>339</v>
      </c>
      <c r="N9" s="33" t="s">
        <v>340</v>
      </c>
      <c r="O9" s="33" t="s">
        <v>338</v>
      </c>
      <c r="P9" s="33" t="s">
        <v>341</v>
      </c>
      <c r="Q9" s="33" t="s">
        <v>342</v>
      </c>
      <c r="R9" s="586"/>
    </row>
    <row r="10" spans="1:18" s="268" customFormat="1" ht="18.75" customHeight="1">
      <c r="A10" s="72"/>
      <c r="B10" s="72">
        <v>1</v>
      </c>
      <c r="C10" s="72">
        <v>2</v>
      </c>
      <c r="D10" s="72">
        <f>C10+1</f>
        <v>3</v>
      </c>
      <c r="E10" s="72">
        <f t="shared" ref="E10:R10" si="0">D10+1</f>
        <v>4</v>
      </c>
      <c r="F10" s="72">
        <f t="shared" si="0"/>
        <v>5</v>
      </c>
      <c r="G10" s="72">
        <f t="shared" si="0"/>
        <v>6</v>
      </c>
      <c r="H10" s="72">
        <f t="shared" si="0"/>
        <v>7</v>
      </c>
      <c r="I10" s="72">
        <f t="shared" si="0"/>
        <v>8</v>
      </c>
      <c r="J10" s="72">
        <f t="shared" si="0"/>
        <v>9</v>
      </c>
      <c r="K10" s="72">
        <f t="shared" si="0"/>
        <v>10</v>
      </c>
      <c r="L10" s="72">
        <f t="shared" si="0"/>
        <v>11</v>
      </c>
      <c r="M10" s="72">
        <f t="shared" si="0"/>
        <v>12</v>
      </c>
      <c r="N10" s="72">
        <f t="shared" si="0"/>
        <v>13</v>
      </c>
      <c r="O10" s="72">
        <f t="shared" si="0"/>
        <v>14</v>
      </c>
      <c r="P10" s="72">
        <f t="shared" si="0"/>
        <v>15</v>
      </c>
      <c r="Q10" s="72">
        <f t="shared" si="0"/>
        <v>16</v>
      </c>
      <c r="R10" s="72">
        <f t="shared" si="0"/>
        <v>17</v>
      </c>
    </row>
    <row r="11" spans="1:18" s="192" customFormat="1" ht="50.1" customHeight="1">
      <c r="A11" s="43" t="s">
        <v>440</v>
      </c>
      <c r="B11" s="197" t="s">
        <v>426</v>
      </c>
      <c r="C11" s="36" t="s">
        <v>431</v>
      </c>
      <c r="D11" s="36" t="s">
        <v>427</v>
      </c>
      <c r="E11" s="36" t="s">
        <v>330</v>
      </c>
      <c r="F11" s="36" t="s">
        <v>428</v>
      </c>
      <c r="G11" s="36" t="s">
        <v>429</v>
      </c>
      <c r="H11" s="36" t="s">
        <v>435</v>
      </c>
      <c r="I11" s="36"/>
      <c r="J11" s="36" t="s">
        <v>439</v>
      </c>
      <c r="K11" s="198" t="s">
        <v>430</v>
      </c>
      <c r="L11" s="198" t="s">
        <v>432</v>
      </c>
      <c r="M11" s="198" t="s">
        <v>433</v>
      </c>
      <c r="N11" s="198" t="s">
        <v>434</v>
      </c>
      <c r="O11" s="198" t="s">
        <v>436</v>
      </c>
      <c r="P11" s="198" t="s">
        <v>437</v>
      </c>
      <c r="Q11" s="198" t="s">
        <v>438</v>
      </c>
      <c r="R11" s="39" t="s">
        <v>444</v>
      </c>
    </row>
    <row r="12" spans="1:18" s="192" customFormat="1" ht="50.1" customHeight="1">
      <c r="A12" s="199">
        <v>1</v>
      </c>
      <c r="B12" s="17" t="s">
        <v>682</v>
      </c>
      <c r="C12" s="19" t="s">
        <v>681</v>
      </c>
      <c r="D12" s="19" t="s">
        <v>683</v>
      </c>
      <c r="E12" s="19" t="s">
        <v>330</v>
      </c>
      <c r="F12" s="19" t="s">
        <v>676</v>
      </c>
      <c r="G12" s="19" t="s">
        <v>677</v>
      </c>
      <c r="H12" s="19" t="s">
        <v>678</v>
      </c>
      <c r="I12" s="19" t="s">
        <v>678</v>
      </c>
      <c r="J12" s="19" t="s">
        <v>816</v>
      </c>
      <c r="K12" s="500" t="s">
        <v>679</v>
      </c>
      <c r="L12" s="515" t="s">
        <v>815</v>
      </c>
      <c r="M12" s="515" t="s">
        <v>817</v>
      </c>
      <c r="N12" s="19"/>
      <c r="O12" s="19"/>
      <c r="P12" s="19"/>
      <c r="Q12" s="19"/>
      <c r="R12" s="80" t="s">
        <v>443</v>
      </c>
    </row>
    <row r="13" spans="1:18" s="192" customFormat="1" ht="50.1" customHeight="1">
      <c r="A13" s="199">
        <v>2</v>
      </c>
      <c r="B13" s="17"/>
      <c r="C13" s="19"/>
      <c r="D13" s="19"/>
      <c r="E13" s="19"/>
      <c r="F13" s="19"/>
      <c r="G13" s="19"/>
      <c r="H13" s="19"/>
      <c r="I13" s="19"/>
      <c r="J13" s="501">
        <v>89127853957</v>
      </c>
      <c r="K13" s="19"/>
      <c r="L13" s="19"/>
      <c r="M13" s="19"/>
      <c r="N13" s="19"/>
      <c r="O13" s="19"/>
      <c r="P13" s="19"/>
      <c r="Q13" s="19"/>
      <c r="R13" s="80"/>
    </row>
    <row r="14" spans="1:18" s="192" customFormat="1" ht="50.1" customHeight="1">
      <c r="A14" s="199">
        <v>3</v>
      </c>
      <c r="B14" s="17"/>
      <c r="C14" s="19"/>
      <c r="D14" s="19" t="s">
        <v>8</v>
      </c>
      <c r="E14" s="19"/>
      <c r="F14" s="19"/>
      <c r="G14" s="19"/>
      <c r="H14" s="19"/>
      <c r="I14" s="19"/>
      <c r="J14" s="19"/>
      <c r="K14" s="19"/>
      <c r="L14" s="19"/>
      <c r="M14" s="19"/>
      <c r="N14" s="19"/>
      <c r="O14" s="19"/>
      <c r="P14" s="19"/>
      <c r="Q14" s="19"/>
      <c r="R14" s="80"/>
    </row>
    <row r="15" spans="1:18" s="192" customFormat="1" ht="50.1" customHeight="1">
      <c r="A15" s="199">
        <v>4</v>
      </c>
      <c r="B15" s="17"/>
      <c r="C15" s="19"/>
      <c r="D15" s="19"/>
      <c r="E15" s="19"/>
      <c r="F15" s="19"/>
      <c r="G15" s="19"/>
      <c r="H15" s="19"/>
      <c r="I15" s="19"/>
      <c r="J15" s="19"/>
      <c r="K15" s="19"/>
      <c r="L15" s="19"/>
      <c r="M15" s="19"/>
      <c r="N15" s="19"/>
      <c r="O15" s="19"/>
      <c r="P15" s="19"/>
      <c r="Q15" s="19"/>
      <c r="R15" s="80"/>
    </row>
    <row r="16" spans="1:18" s="192" customFormat="1" ht="50.1" customHeight="1">
      <c r="A16" s="199">
        <v>5</v>
      </c>
      <c r="B16" s="17"/>
      <c r="C16" s="19"/>
      <c r="D16" s="19"/>
      <c r="E16" s="19"/>
      <c r="F16" s="19"/>
      <c r="G16" s="19"/>
      <c r="H16" s="19"/>
      <c r="I16" s="19"/>
      <c r="J16" s="19"/>
      <c r="K16" s="19"/>
      <c r="L16" s="19"/>
      <c r="M16" s="19"/>
      <c r="N16" s="19"/>
      <c r="O16" s="19"/>
      <c r="P16" s="19"/>
      <c r="Q16" s="19"/>
      <c r="R16" s="80"/>
    </row>
    <row r="17" spans="1:18" s="192" customFormat="1" ht="50.1" customHeight="1">
      <c r="A17" s="199">
        <v>6</v>
      </c>
      <c r="B17" s="17"/>
      <c r="C17" s="19"/>
      <c r="D17" s="19" t="s">
        <v>8</v>
      </c>
      <c r="E17" s="19"/>
      <c r="F17" s="19"/>
      <c r="G17" s="19"/>
      <c r="H17" s="19"/>
      <c r="I17" s="19"/>
      <c r="J17" s="19"/>
      <c r="K17" s="19"/>
      <c r="L17" s="19"/>
      <c r="M17" s="19"/>
      <c r="N17" s="19"/>
      <c r="O17" s="19"/>
      <c r="P17" s="19"/>
      <c r="Q17" s="19"/>
      <c r="R17" s="80"/>
    </row>
    <row r="18" spans="1:18" s="192" customFormat="1" ht="50.1" customHeight="1">
      <c r="A18" s="199">
        <v>7</v>
      </c>
      <c r="B18" s="17"/>
      <c r="C18" s="19"/>
      <c r="D18" s="19"/>
      <c r="E18" s="19"/>
      <c r="F18" s="19"/>
      <c r="G18" s="19"/>
      <c r="H18" s="19"/>
      <c r="I18" s="19"/>
      <c r="J18" s="19"/>
      <c r="K18" s="19"/>
      <c r="L18" s="19"/>
      <c r="M18" s="19"/>
      <c r="N18" s="19"/>
      <c r="O18" s="19"/>
      <c r="P18" s="19"/>
      <c r="Q18" s="19"/>
      <c r="R18" s="80"/>
    </row>
    <row r="19" spans="1:18" s="192" customFormat="1" ht="50.1" customHeight="1">
      <c r="A19" s="199">
        <v>8</v>
      </c>
      <c r="B19" s="17"/>
      <c r="C19" s="19"/>
      <c r="D19" s="19"/>
      <c r="E19" s="19"/>
      <c r="F19" s="19"/>
      <c r="G19" s="19"/>
      <c r="H19" s="19"/>
      <c r="I19" s="19"/>
      <c r="J19" s="19"/>
      <c r="K19" s="19"/>
      <c r="L19" s="19"/>
      <c r="M19" s="19"/>
      <c r="N19" s="19"/>
      <c r="O19" s="19"/>
      <c r="P19" s="19"/>
      <c r="Q19" s="19"/>
      <c r="R19" s="80"/>
    </row>
    <row r="20" spans="1:18" s="192" customFormat="1" ht="50.1" customHeight="1">
      <c r="A20" s="199">
        <v>9</v>
      </c>
      <c r="B20" s="17"/>
      <c r="C20" s="19"/>
      <c r="D20" s="19"/>
      <c r="E20" s="19"/>
      <c r="F20" s="19"/>
      <c r="G20" s="19"/>
      <c r="H20" s="19"/>
      <c r="I20" s="19"/>
      <c r="J20" s="19"/>
      <c r="K20" s="19"/>
      <c r="L20" s="19"/>
      <c r="M20" s="19"/>
      <c r="N20" s="19"/>
      <c r="O20" s="19"/>
      <c r="P20" s="19"/>
      <c r="Q20" s="19"/>
      <c r="R20" s="80"/>
    </row>
    <row r="21" spans="1:18" s="192" customFormat="1" ht="50.1" customHeight="1">
      <c r="A21" s="199">
        <v>10</v>
      </c>
      <c r="B21" s="17"/>
      <c r="C21" s="19"/>
      <c r="D21" s="19"/>
      <c r="E21" s="19"/>
      <c r="F21" s="19"/>
      <c r="G21" s="19"/>
      <c r="H21" s="19"/>
      <c r="I21" s="19"/>
      <c r="J21" s="19"/>
      <c r="K21" s="19"/>
      <c r="L21" s="19"/>
      <c r="M21" s="19"/>
      <c r="N21" s="19"/>
      <c r="O21" s="19"/>
      <c r="P21" s="19"/>
      <c r="Q21" s="19"/>
      <c r="R21" s="80"/>
    </row>
    <row r="22" spans="1:18" s="192" customFormat="1" ht="50.1" customHeight="1">
      <c r="A22" s="199">
        <v>11</v>
      </c>
      <c r="B22" s="17"/>
      <c r="C22" s="19"/>
      <c r="D22" s="19"/>
      <c r="E22" s="19"/>
      <c r="F22" s="19"/>
      <c r="G22" s="19"/>
      <c r="H22" s="19"/>
      <c r="I22" s="19"/>
      <c r="J22" s="19"/>
      <c r="K22" s="19"/>
      <c r="L22" s="19"/>
      <c r="M22" s="19"/>
      <c r="N22" s="19"/>
      <c r="O22" s="19"/>
      <c r="P22" s="19"/>
      <c r="Q22" s="19"/>
      <c r="R22" s="80"/>
    </row>
    <row r="23" spans="1:18" s="192" customFormat="1" ht="50.1" customHeight="1">
      <c r="A23" s="199">
        <v>12</v>
      </c>
      <c r="B23" s="17"/>
      <c r="C23" s="19"/>
      <c r="D23" s="19"/>
      <c r="E23" s="19"/>
      <c r="F23" s="19"/>
      <c r="G23" s="19"/>
      <c r="H23" s="19"/>
      <c r="I23" s="19"/>
      <c r="J23" s="19"/>
      <c r="K23" s="19"/>
      <c r="L23" s="19"/>
      <c r="M23" s="19"/>
      <c r="N23" s="19"/>
      <c r="O23" s="19"/>
      <c r="P23" s="19"/>
      <c r="Q23" s="19"/>
      <c r="R23" s="80"/>
    </row>
    <row r="24" spans="1:18" s="192" customFormat="1" ht="50.1" customHeight="1">
      <c r="A24" s="199">
        <v>13</v>
      </c>
      <c r="B24" s="17"/>
      <c r="C24" s="19"/>
      <c r="D24" s="19"/>
      <c r="E24" s="19"/>
      <c r="F24" s="19"/>
      <c r="G24" s="19"/>
      <c r="H24" s="19"/>
      <c r="I24" s="19"/>
      <c r="J24" s="19"/>
      <c r="K24" s="19"/>
      <c r="L24" s="19"/>
      <c r="M24" s="19"/>
      <c r="N24" s="19"/>
      <c r="O24" s="19"/>
      <c r="P24" s="19"/>
      <c r="Q24" s="19"/>
      <c r="R24" s="80"/>
    </row>
    <row r="25" spans="1:18" s="192" customFormat="1" ht="50.1" customHeight="1">
      <c r="A25" s="199">
        <v>14</v>
      </c>
      <c r="B25" s="17"/>
      <c r="C25" s="19"/>
      <c r="D25" s="19"/>
      <c r="E25" s="19"/>
      <c r="F25" s="19"/>
      <c r="G25" s="19"/>
      <c r="H25" s="19"/>
      <c r="I25" s="19"/>
      <c r="J25" s="19"/>
      <c r="K25" s="19"/>
      <c r="L25" s="19"/>
      <c r="M25" s="19"/>
      <c r="N25" s="19"/>
      <c r="O25" s="19"/>
      <c r="P25" s="19"/>
      <c r="Q25" s="19"/>
      <c r="R25" s="80"/>
    </row>
    <row r="26" spans="1:18" s="192" customFormat="1" ht="50.1" customHeight="1">
      <c r="A26" s="199">
        <v>15</v>
      </c>
      <c r="B26" s="17"/>
      <c r="C26" s="19"/>
      <c r="D26" s="19"/>
      <c r="E26" s="19"/>
      <c r="F26" s="19"/>
      <c r="G26" s="19"/>
      <c r="H26" s="19"/>
      <c r="I26" s="19"/>
      <c r="J26" s="19"/>
      <c r="K26" s="19"/>
      <c r="L26" s="19"/>
      <c r="M26" s="19"/>
      <c r="N26" s="19"/>
      <c r="O26" s="19"/>
      <c r="P26" s="19"/>
      <c r="Q26" s="19"/>
      <c r="R26" s="80"/>
    </row>
    <row r="27" spans="1:18" s="192" customFormat="1" ht="50.1" customHeight="1">
      <c r="A27" s="199">
        <v>16</v>
      </c>
      <c r="B27" s="17"/>
      <c r="C27" s="19"/>
      <c r="D27" s="19"/>
      <c r="E27" s="19"/>
      <c r="F27" s="19"/>
      <c r="G27" s="19"/>
      <c r="H27" s="19"/>
      <c r="I27" s="19"/>
      <c r="J27" s="19"/>
      <c r="K27" s="19"/>
      <c r="L27" s="19"/>
      <c r="M27" s="19"/>
      <c r="N27" s="19"/>
      <c r="O27" s="19"/>
      <c r="P27" s="19"/>
      <c r="Q27" s="19"/>
      <c r="R27" s="80"/>
    </row>
    <row r="28" spans="1:18" s="192" customFormat="1" ht="50.1" customHeight="1">
      <c r="A28" s="199">
        <v>17</v>
      </c>
      <c r="B28" s="17"/>
      <c r="C28" s="19"/>
      <c r="D28" s="19"/>
      <c r="E28" s="19"/>
      <c r="F28" s="19"/>
      <c r="G28" s="19"/>
      <c r="H28" s="19"/>
      <c r="I28" s="19"/>
      <c r="J28" s="19"/>
      <c r="K28" s="19"/>
      <c r="L28" s="19"/>
      <c r="M28" s="19"/>
      <c r="N28" s="19"/>
      <c r="O28" s="19"/>
      <c r="P28" s="19"/>
      <c r="Q28" s="19"/>
      <c r="R28" s="80"/>
    </row>
    <row r="29" spans="1:18" s="192" customFormat="1" ht="50.1" customHeight="1">
      <c r="A29" s="199">
        <v>18</v>
      </c>
      <c r="B29" s="17"/>
      <c r="C29" s="19"/>
      <c r="D29" s="19"/>
      <c r="E29" s="19"/>
      <c r="F29" s="19"/>
      <c r="G29" s="19"/>
      <c r="H29" s="19"/>
      <c r="I29" s="19"/>
      <c r="J29" s="19"/>
      <c r="K29" s="19"/>
      <c r="L29" s="19"/>
      <c r="M29" s="19"/>
      <c r="N29" s="19"/>
      <c r="O29" s="19"/>
      <c r="P29" s="19"/>
      <c r="Q29" s="19"/>
      <c r="R29" s="80"/>
    </row>
    <row r="30" spans="1:18" s="192" customFormat="1" ht="50.1" customHeight="1">
      <c r="A30" s="199">
        <v>19</v>
      </c>
      <c r="B30" s="17"/>
      <c r="C30" s="19"/>
      <c r="D30" s="19"/>
      <c r="E30" s="19"/>
      <c r="F30" s="19"/>
      <c r="G30" s="19"/>
      <c r="H30" s="19"/>
      <c r="I30" s="19"/>
      <c r="J30" s="19"/>
      <c r="K30" s="19"/>
      <c r="L30" s="19"/>
      <c r="M30" s="19"/>
      <c r="N30" s="19"/>
      <c r="O30" s="19"/>
      <c r="P30" s="19"/>
      <c r="Q30" s="19"/>
      <c r="R30" s="80"/>
    </row>
    <row r="31" spans="1:18" s="192" customFormat="1" ht="50.1" customHeight="1">
      <c r="A31" s="199">
        <v>20</v>
      </c>
      <c r="B31" s="17"/>
      <c r="C31" s="19"/>
      <c r="D31" s="19"/>
      <c r="E31" s="19"/>
      <c r="F31" s="19"/>
      <c r="G31" s="19"/>
      <c r="H31" s="19"/>
      <c r="I31" s="19"/>
      <c r="J31" s="19"/>
      <c r="K31" s="19"/>
      <c r="L31" s="19"/>
      <c r="M31" s="19"/>
      <c r="N31" s="19"/>
      <c r="O31" s="19"/>
      <c r="P31" s="19"/>
      <c r="Q31" s="19"/>
      <c r="R31" s="80"/>
    </row>
    <row r="32" spans="1:18" s="192" customFormat="1" ht="50.1" customHeight="1">
      <c r="A32" s="199">
        <v>21</v>
      </c>
      <c r="B32" s="17"/>
      <c r="C32" s="19"/>
      <c r="D32" s="19"/>
      <c r="E32" s="19"/>
      <c r="F32" s="19"/>
      <c r="G32" s="19"/>
      <c r="H32" s="19"/>
      <c r="I32" s="19"/>
      <c r="J32" s="19"/>
      <c r="K32" s="19"/>
      <c r="L32" s="19"/>
      <c r="M32" s="19"/>
      <c r="N32" s="19"/>
      <c r="O32" s="19"/>
      <c r="P32" s="19"/>
      <c r="Q32" s="19"/>
      <c r="R32" s="80"/>
    </row>
    <row r="33" spans="1:18" s="192" customFormat="1" ht="50.1" customHeight="1">
      <c r="A33" s="199">
        <v>22</v>
      </c>
      <c r="B33" s="17"/>
      <c r="C33" s="19"/>
      <c r="D33" s="19"/>
      <c r="E33" s="19"/>
      <c r="F33" s="19"/>
      <c r="G33" s="19"/>
      <c r="H33" s="19"/>
      <c r="I33" s="19"/>
      <c r="J33" s="19"/>
      <c r="K33" s="19"/>
      <c r="L33" s="19"/>
      <c r="M33" s="19"/>
      <c r="N33" s="19"/>
      <c r="O33" s="19"/>
      <c r="P33" s="19"/>
      <c r="Q33" s="19"/>
      <c r="R33" s="80"/>
    </row>
    <row r="34" spans="1:18" s="192" customFormat="1" ht="50.1" customHeight="1">
      <c r="A34" s="199">
        <v>23</v>
      </c>
      <c r="B34" s="17"/>
      <c r="C34" s="19"/>
      <c r="D34" s="19"/>
      <c r="E34" s="19"/>
      <c r="F34" s="19"/>
      <c r="G34" s="19"/>
      <c r="H34" s="19"/>
      <c r="I34" s="19"/>
      <c r="J34" s="19"/>
      <c r="K34" s="19"/>
      <c r="L34" s="19"/>
      <c r="M34" s="19"/>
      <c r="N34" s="19"/>
      <c r="O34" s="19"/>
      <c r="P34" s="19"/>
      <c r="Q34" s="19"/>
      <c r="R34" s="80"/>
    </row>
    <row r="35" spans="1:18" s="192" customFormat="1" ht="50.1" customHeight="1">
      <c r="A35" s="199">
        <v>24</v>
      </c>
      <c r="B35" s="17"/>
      <c r="C35" s="19"/>
      <c r="D35" s="19"/>
      <c r="E35" s="19"/>
      <c r="F35" s="19"/>
      <c r="G35" s="19"/>
      <c r="H35" s="19"/>
      <c r="I35" s="19"/>
      <c r="J35" s="19"/>
      <c r="K35" s="19"/>
      <c r="L35" s="19"/>
      <c r="M35" s="19"/>
      <c r="N35" s="19"/>
      <c r="O35" s="19"/>
      <c r="P35" s="19"/>
      <c r="Q35" s="19"/>
      <c r="R35" s="80"/>
    </row>
    <row r="36" spans="1:18" s="192" customFormat="1" ht="50.1" customHeight="1">
      <c r="A36" s="199">
        <v>25</v>
      </c>
      <c r="B36" s="17"/>
      <c r="C36" s="19"/>
      <c r="D36" s="19"/>
      <c r="E36" s="19"/>
      <c r="F36" s="19"/>
      <c r="G36" s="19"/>
      <c r="H36" s="19"/>
      <c r="I36" s="19"/>
      <c r="J36" s="19"/>
      <c r="K36" s="19"/>
      <c r="L36" s="19"/>
      <c r="M36" s="19"/>
      <c r="N36" s="19"/>
      <c r="O36" s="19"/>
      <c r="P36" s="19"/>
      <c r="Q36" s="19"/>
      <c r="R36" s="80"/>
    </row>
    <row r="37" spans="1:18" s="192" customFormat="1" ht="50.1" customHeight="1">
      <c r="A37" s="199" t="s">
        <v>37</v>
      </c>
      <c r="B37" s="19"/>
      <c r="C37" s="19"/>
      <c r="D37" s="19"/>
      <c r="E37" s="19"/>
      <c r="F37" s="19"/>
      <c r="G37" s="19"/>
      <c r="H37" s="19"/>
      <c r="I37" s="19"/>
      <c r="J37" s="19"/>
      <c r="K37" s="19"/>
      <c r="L37" s="19"/>
      <c r="M37" s="19"/>
      <c r="N37" s="19"/>
      <c r="O37" s="19"/>
      <c r="P37" s="19"/>
      <c r="Q37" s="19"/>
      <c r="R37" s="80"/>
    </row>
    <row r="39" spans="1:18" ht="18.75">
      <c r="B39" s="587" t="s">
        <v>572</v>
      </c>
      <c r="C39" s="587"/>
      <c r="D39" s="587"/>
      <c r="E39" s="587"/>
      <c r="F39" s="587"/>
      <c r="G39" s="587"/>
      <c r="H39" s="587"/>
    </row>
    <row r="40" spans="1:18" ht="15.75">
      <c r="B40" s="85"/>
      <c r="C40" s="85"/>
      <c r="D40" s="85"/>
      <c r="E40" s="85"/>
      <c r="F40" s="85"/>
      <c r="G40" s="85"/>
      <c r="H40" s="85"/>
    </row>
    <row r="41" spans="1:18" s="178" customFormat="1" ht="92.25" customHeight="1">
      <c r="A41" s="57" t="s">
        <v>0</v>
      </c>
      <c r="B41" s="33" t="s">
        <v>277</v>
      </c>
      <c r="C41" s="33" t="s">
        <v>363</v>
      </c>
      <c r="D41" s="33" t="s">
        <v>364</v>
      </c>
      <c r="E41" s="33" t="s">
        <v>365</v>
      </c>
      <c r="F41" s="33" t="s">
        <v>366</v>
      </c>
      <c r="G41" s="586" t="s">
        <v>337</v>
      </c>
      <c r="H41" s="586"/>
      <c r="I41" s="193"/>
    </row>
    <row r="42" spans="1:18" s="266" customFormat="1" ht="19.5" customHeight="1">
      <c r="A42" s="262"/>
      <c r="B42" s="261">
        <f>R10+1</f>
        <v>18</v>
      </c>
      <c r="C42" s="261">
        <f>B42+1</f>
        <v>19</v>
      </c>
      <c r="D42" s="261">
        <f>C42+1</f>
        <v>20</v>
      </c>
      <c r="E42" s="261">
        <f>D42+1</f>
        <v>21</v>
      </c>
      <c r="F42" s="261">
        <f>E42+1</f>
        <v>22</v>
      </c>
      <c r="G42" s="263">
        <f>F42+1</f>
        <v>23</v>
      </c>
      <c r="H42" s="264"/>
      <c r="I42" s="265"/>
    </row>
    <row r="43" spans="1:18" s="195" customFormat="1" ht="66" customHeight="1">
      <c r="A43" s="200" t="s">
        <v>440</v>
      </c>
      <c r="B43" s="197" t="s">
        <v>426</v>
      </c>
      <c r="C43" s="36" t="s">
        <v>445</v>
      </c>
      <c r="D43" s="39">
        <v>1</v>
      </c>
      <c r="E43" s="39">
        <v>1</v>
      </c>
      <c r="F43" s="39">
        <v>50</v>
      </c>
      <c r="G43" s="588" t="s">
        <v>446</v>
      </c>
      <c r="H43" s="589"/>
      <c r="I43" s="194"/>
    </row>
    <row r="44" spans="1:18" ht="50.1" customHeight="1">
      <c r="A44" s="201">
        <v>1</v>
      </c>
      <c r="B44" s="76"/>
      <c r="C44" s="76"/>
      <c r="D44" s="76"/>
      <c r="E44" s="76"/>
      <c r="F44" s="76"/>
      <c r="G44" s="584"/>
      <c r="H44" s="585"/>
      <c r="I44" s="196"/>
    </row>
    <row r="45" spans="1:18" ht="50.1" customHeight="1">
      <c r="A45" s="201">
        <v>2</v>
      </c>
      <c r="B45" s="76"/>
      <c r="C45" s="76"/>
      <c r="D45" s="76"/>
      <c r="E45" s="76"/>
      <c r="F45" s="76"/>
      <c r="G45" s="584"/>
      <c r="H45" s="585"/>
      <c r="I45" s="196"/>
    </row>
    <row r="46" spans="1:18" ht="50.1" customHeight="1">
      <c r="A46" s="201">
        <v>3</v>
      </c>
      <c r="B46" s="76"/>
      <c r="C46" s="76"/>
      <c r="D46" s="76"/>
      <c r="E46" s="76"/>
      <c r="F46" s="76"/>
      <c r="G46" s="584"/>
      <c r="H46" s="585"/>
      <c r="I46" s="196"/>
    </row>
    <row r="47" spans="1:18" ht="50.1" customHeight="1">
      <c r="A47" s="201">
        <v>4</v>
      </c>
      <c r="B47" s="76"/>
      <c r="C47" s="76"/>
      <c r="D47" s="76"/>
      <c r="E47" s="76"/>
      <c r="F47" s="76"/>
      <c r="G47" s="584"/>
      <c r="H47" s="585"/>
      <c r="I47" s="196"/>
    </row>
    <row r="48" spans="1:18" ht="50.1" customHeight="1">
      <c r="A48" s="201">
        <v>5</v>
      </c>
      <c r="B48" s="76"/>
      <c r="C48" s="76"/>
      <c r="D48" s="76"/>
      <c r="E48" s="76"/>
      <c r="F48" s="76"/>
      <c r="G48" s="584"/>
      <c r="H48" s="585"/>
      <c r="I48" s="196"/>
    </row>
    <row r="49" spans="1:9" ht="50.1" customHeight="1">
      <c r="A49" s="201">
        <v>6</v>
      </c>
      <c r="B49" s="76"/>
      <c r="C49" s="76"/>
      <c r="D49" s="76"/>
      <c r="E49" s="76"/>
      <c r="F49" s="76"/>
      <c r="G49" s="584"/>
      <c r="H49" s="585"/>
      <c r="I49" s="196"/>
    </row>
    <row r="50" spans="1:9" ht="50.1" customHeight="1">
      <c r="A50" s="201">
        <v>7</v>
      </c>
      <c r="B50" s="76"/>
      <c r="C50" s="76"/>
      <c r="D50" s="76"/>
      <c r="E50" s="76"/>
      <c r="F50" s="76"/>
      <c r="G50" s="584"/>
      <c r="H50" s="585"/>
      <c r="I50" s="196"/>
    </row>
    <row r="51" spans="1:9" ht="50.1" customHeight="1">
      <c r="A51" s="201">
        <v>8</v>
      </c>
      <c r="B51" s="76"/>
      <c r="C51" s="76"/>
      <c r="D51" s="76"/>
      <c r="E51" s="76"/>
      <c r="F51" s="76"/>
      <c r="G51" s="584"/>
      <c r="H51" s="585"/>
      <c r="I51" s="196"/>
    </row>
    <row r="52" spans="1:9" ht="50.1" customHeight="1">
      <c r="A52" s="201">
        <v>9</v>
      </c>
      <c r="B52" s="76"/>
      <c r="C52" s="76"/>
      <c r="D52" s="76"/>
      <c r="E52" s="76"/>
      <c r="F52" s="76"/>
      <c r="G52" s="584"/>
      <c r="H52" s="585"/>
      <c r="I52" s="196"/>
    </row>
    <row r="53" spans="1:9" ht="50.1" customHeight="1">
      <c r="A53" s="201">
        <v>10</v>
      </c>
      <c r="B53" s="76"/>
      <c r="C53" s="76"/>
      <c r="D53" s="76"/>
      <c r="E53" s="76"/>
      <c r="F53" s="76"/>
      <c r="G53" s="584"/>
      <c r="H53" s="585"/>
      <c r="I53" s="196"/>
    </row>
    <row r="54" spans="1:9" ht="50.1" customHeight="1">
      <c r="A54" s="201" t="s">
        <v>37</v>
      </c>
      <c r="B54" s="76"/>
      <c r="C54" s="76"/>
      <c r="D54" s="76"/>
      <c r="E54" s="76"/>
      <c r="F54" s="76"/>
      <c r="G54" s="584"/>
      <c r="H54" s="585"/>
      <c r="I54" s="196"/>
    </row>
  </sheetData>
  <sheetProtection algorithmName="SHA-512" hashValue="/ngZMKOR7eq8AU503PZbHh0RlwP4d0XYQS0Wcr0m1t1QHC8GbELlzuqgGIr34st4Q9fN8QV39IwwD24PwIwHhg==" saltValue="gfbBQr34F5khVnPizFi3nQ==" spinCount="100000" sheet="1" insertRows="0" insertHyperlinks="0" deleteRows="0" sort="0" autoFilter="0"/>
  <autoFilter ref="A9:R9"/>
  <dataConsolidate/>
  <mergeCells count="29">
    <mergeCell ref="A4:R4"/>
    <mergeCell ref="B6:R6"/>
    <mergeCell ref="L8:Q8"/>
    <mergeCell ref="K8:K9"/>
    <mergeCell ref="J8:J9"/>
    <mergeCell ref="I8:I9"/>
    <mergeCell ref="R8:R9"/>
    <mergeCell ref="E8:E9"/>
    <mergeCell ref="D8:D9"/>
    <mergeCell ref="C8:C9"/>
    <mergeCell ref="B8:B9"/>
    <mergeCell ref="A8:A9"/>
    <mergeCell ref="F8:F9"/>
    <mergeCell ref="G41:H41"/>
    <mergeCell ref="G8:G9"/>
    <mergeCell ref="B39:H39"/>
    <mergeCell ref="H8:H9"/>
    <mergeCell ref="G48:H48"/>
    <mergeCell ref="G44:H44"/>
    <mergeCell ref="G45:H45"/>
    <mergeCell ref="G46:H46"/>
    <mergeCell ref="G47:H47"/>
    <mergeCell ref="G43:H43"/>
    <mergeCell ref="G54:H54"/>
    <mergeCell ref="G49:H49"/>
    <mergeCell ref="G50:H50"/>
    <mergeCell ref="G51:H51"/>
    <mergeCell ref="G52:H52"/>
    <mergeCell ref="G53:H53"/>
  </mergeCells>
  <dataValidations count="5">
    <dataValidation type="whole" allowBlank="1" showInputMessage="1" showErrorMessage="1" sqref="D44:E54">
      <formula1>0</formula1>
      <formula2>10</formula2>
    </dataValidation>
    <dataValidation type="whole" allowBlank="1" showInputMessage="1" showErrorMessage="1" sqref="F44:F54">
      <formula1>0</formula1>
      <formula2>2000</formula2>
    </dataValidation>
    <dataValidation allowBlank="1" showInputMessage="1" showErrorMessage="1" errorTitle="ВНИМАНИЕ!" error="Ввести в ячейку можно только значение из выпадающего списка!_x000a_" prompt="Выберите значение из выпадающего списка_x000a_" sqref="E11"/>
    <dataValidation type="list" allowBlank="1" showInputMessage="1" showErrorMessage="1" errorTitle="ВНИМАНИЕ!" error="Ввести в ячейку можно только значение из выпадающего списка!_x000a_" prompt="Выберите значение из выпадающего списка" sqref="R11:R37">
      <formula1>вар_ответов2</formula1>
    </dataValidation>
    <dataValidation type="list" allowBlank="1" showInputMessage="1" showErrorMessage="1" errorTitle="ВНИМАНИЕ!" error="Ввести в ячейку можно только значение из выпадающего списка!_x000a_" promptTitle="ПОМОЩЬ" prompt="Выберите значение из выпадающего списка_x000a_" sqref="E12:E37">
      <formula1>юрстатус_учр</formula1>
    </dataValidation>
  </dataValidations>
  <hyperlinks>
    <hyperlink ref="H3" location="НАВИГАЦИЯ!A1" display="НАВИГАЦИЯ"/>
    <hyperlink ref="K11" r:id="rId1"/>
    <hyperlink ref="L11" r:id="rId2"/>
    <hyperlink ref="M11" r:id="rId3"/>
    <hyperlink ref="N11" r:id="rId4"/>
    <hyperlink ref="O11" r:id="rId5"/>
    <hyperlink ref="P11" r:id="rId6"/>
    <hyperlink ref="Q11" r:id="rId7"/>
    <hyperlink ref="K12" r:id="rId8"/>
    <hyperlink ref="L12" r:id="rId9"/>
    <hyperlink ref="M12" r:id="rId10"/>
  </hyperlinks>
  <pageMargins left="0.19685039370078741" right="0.19685039370078741" top="0.59055118110236227" bottom="0.39370078740157483" header="0.31496062992125984" footer="0.31496062992125984"/>
  <pageSetup paperSize="9" scale="10" fitToHeight="0" orientation="landscape" verticalDpi="4294967295" r:id="rId11"/>
  <headerFooter>
    <oddHeader>&amp;R&amp;"Times New Roman,обычный"&amp;F
&amp;A</oddHeader>
    <oddFooter>&amp;R&amp;"Times New Roman,обычный"&amp;P
&amp;D</oddFooter>
  </headerFooter>
  <rowBreaks count="1" manualBreakCount="1">
    <brk id="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Q6"/>
  <sheetViews>
    <sheetView showGridLines="0" zoomScale="80" zoomScaleNormal="80" zoomScaleSheetLayoutView="100" workbookViewId="0">
      <selection activeCell="U15" sqref="U15"/>
    </sheetView>
  </sheetViews>
  <sheetFormatPr defaultRowHeight="15"/>
  <cols>
    <col min="1" max="8" width="9.140625" style="23"/>
    <col min="9" max="9" width="9.140625" style="23" customWidth="1"/>
    <col min="10" max="15" width="9.140625" style="23"/>
    <col min="16" max="16" width="16.85546875" style="23" customWidth="1"/>
    <col min="17" max="16384" width="9.140625" style="23"/>
  </cols>
  <sheetData>
    <row r="1" spans="1:17" ht="15.75">
      <c r="M1" s="150" t="s">
        <v>441</v>
      </c>
    </row>
    <row r="2" spans="1:17" ht="15.75">
      <c r="M2" s="150" t="s">
        <v>448</v>
      </c>
    </row>
    <row r="3" spans="1:17" ht="27.95" customHeight="1">
      <c r="A3" s="13"/>
      <c r="B3" s="13"/>
      <c r="C3" s="13"/>
      <c r="D3" s="13"/>
      <c r="E3" s="13"/>
      <c r="F3" s="13"/>
      <c r="G3" s="13"/>
      <c r="H3" s="13"/>
      <c r="I3" s="13"/>
      <c r="J3" s="13"/>
      <c r="K3" s="13"/>
      <c r="L3" s="13"/>
      <c r="M3" s="13"/>
      <c r="N3" s="13"/>
      <c r="O3" s="13"/>
      <c r="P3" s="573" t="s">
        <v>318</v>
      </c>
      <c r="Q3" s="573"/>
    </row>
    <row r="4" spans="1:17" ht="20.25">
      <c r="A4" s="577" t="s">
        <v>423</v>
      </c>
      <c r="B4" s="577"/>
      <c r="C4" s="577"/>
      <c r="D4" s="577"/>
      <c r="E4" s="577"/>
      <c r="F4" s="577"/>
      <c r="G4" s="577"/>
      <c r="H4" s="577"/>
      <c r="I4" s="577"/>
      <c r="J4" s="577"/>
      <c r="K4" s="577"/>
      <c r="L4" s="577"/>
      <c r="M4" s="577"/>
      <c r="N4" s="577"/>
      <c r="O4" s="577"/>
      <c r="P4" s="577"/>
    </row>
    <row r="5" spans="1:17" ht="14.25" customHeight="1">
      <c r="A5" s="190"/>
      <c r="B5" s="190"/>
      <c r="C5" s="190"/>
      <c r="D5" s="190"/>
      <c r="E5" s="190"/>
      <c r="F5" s="190"/>
      <c r="G5" s="190"/>
      <c r="H5" s="190"/>
      <c r="I5" s="190"/>
      <c r="J5" s="190"/>
      <c r="K5" s="190"/>
      <c r="L5" s="190"/>
      <c r="M5" s="190"/>
      <c r="N5" s="190"/>
      <c r="O5" s="190"/>
      <c r="P5" s="190"/>
    </row>
    <row r="6" spans="1:17" ht="31.5" customHeight="1">
      <c r="A6" s="592" t="s">
        <v>579</v>
      </c>
      <c r="B6" s="592"/>
      <c r="C6" s="592"/>
      <c r="D6" s="592"/>
      <c r="E6" s="592"/>
      <c r="F6" s="592"/>
      <c r="G6" s="592"/>
      <c r="H6" s="592"/>
      <c r="I6" s="592"/>
      <c r="J6" s="592"/>
      <c r="K6" s="592"/>
      <c r="L6" s="592"/>
      <c r="M6" s="592"/>
      <c r="N6" s="592"/>
      <c r="O6" s="592"/>
      <c r="P6" s="592"/>
      <c r="Q6" s="592"/>
    </row>
  </sheetData>
  <sheetProtection algorithmName="SHA-512" hashValue="xT7eE9GRs1Fgiqo9WL0b//Bc9DNJS4R9HB0Od6Sj5LPBq3flQJNMQehmJYLTpJtu3BRqyPxGg8dZo7D4RtvY3w==" saltValue="SnucoT6EoYGDIapDNEOZxA==" spinCount="100000" sheet="1" formatCells="0" formatColumns="0" formatRows="0" insertColumns="0" insertRows="0" insertHyperlinks="0" deleteColumns="0" deleteRows="0" sort="0" autoFilter="0" pivotTables="0"/>
  <mergeCells count="3">
    <mergeCell ref="A6:Q6"/>
    <mergeCell ref="A4:P4"/>
    <mergeCell ref="P3:Q3"/>
  </mergeCells>
  <hyperlinks>
    <hyperlink ref="P3" location="НАВИГАЦИЯ!A1" display="НАВИГАЦИЯ"/>
  </hyperlinks>
  <pageMargins left="0.7" right="0.7" top="0.75" bottom="0.75" header="0.3" footer="0.3"/>
  <pageSetup paperSize="9" fitToHeight="0" orientation="landscape" verticalDpi="4294967295" r:id="rId1"/>
  <headerFooter>
    <oddHeader>&amp;R&amp;"Times New Roman,обычный"&amp;F
&amp;A</oddHeader>
    <oddFooter>&amp;R&amp;"Times New Roman,обычный"&amp;P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A110"/>
  <sheetViews>
    <sheetView showGridLines="0" zoomScale="96" zoomScaleNormal="96" zoomScaleSheetLayoutView="66" zoomScalePageLayoutView="42" workbookViewId="0">
      <pane ySplit="11" topLeftCell="A90" activePane="bottomLeft" state="frozen"/>
      <selection pane="bottomLeft" activeCell="D92" sqref="D92"/>
    </sheetView>
  </sheetViews>
  <sheetFormatPr defaultRowHeight="15"/>
  <cols>
    <col min="1" max="1" width="8.85546875" style="59" customWidth="1"/>
    <col min="2" max="2" width="30.7109375" style="13" customWidth="1"/>
    <col min="3" max="3" width="26.42578125" style="13" customWidth="1"/>
    <col min="4" max="4" width="28.85546875" style="13" customWidth="1"/>
    <col min="5" max="5" width="34.85546875" style="13" customWidth="1"/>
    <col min="6" max="6" width="18.140625" style="13" customWidth="1"/>
    <col min="7" max="7" width="15.5703125" style="13" customWidth="1"/>
    <col min="8" max="8" width="23.140625" style="13" customWidth="1"/>
    <col min="9" max="9" width="19.140625" style="13" customWidth="1"/>
    <col min="10" max="10" width="17" style="13" customWidth="1"/>
    <col min="11" max="11" width="22.7109375" style="13" customWidth="1"/>
    <col min="12" max="12" width="19.85546875" style="13" customWidth="1"/>
    <col min="13" max="13" width="16" style="13" customWidth="1"/>
    <col min="14" max="27" width="6.140625" style="13" customWidth="1"/>
    <col min="28" max="39" width="6" style="13" customWidth="1"/>
    <col min="40" max="16384" width="9.140625" style="13"/>
  </cols>
  <sheetData>
    <row r="1" spans="1:27" ht="15.75">
      <c r="S1" s="150" t="s">
        <v>441</v>
      </c>
    </row>
    <row r="2" spans="1:27" ht="15.75">
      <c r="S2" s="150" t="s">
        <v>455</v>
      </c>
    </row>
    <row r="3" spans="1:27" ht="27.95" customHeight="1">
      <c r="G3" s="573" t="s">
        <v>318</v>
      </c>
      <c r="H3" s="573"/>
    </row>
    <row r="4" spans="1:27" ht="20.25">
      <c r="A4" s="577" t="s">
        <v>423</v>
      </c>
      <c r="B4" s="577"/>
      <c r="C4" s="577"/>
      <c r="D4" s="577"/>
      <c r="E4" s="577"/>
      <c r="F4" s="577"/>
      <c r="G4" s="577"/>
      <c r="H4" s="577"/>
      <c r="I4" s="577"/>
      <c r="J4" s="577"/>
      <c r="K4" s="577"/>
      <c r="L4" s="577"/>
      <c r="M4" s="577"/>
      <c r="N4" s="577"/>
      <c r="O4" s="577"/>
      <c r="P4" s="577"/>
      <c r="Q4" s="577"/>
    </row>
    <row r="6" spans="1:27" ht="18.75">
      <c r="B6" s="29" t="s">
        <v>573</v>
      </c>
    </row>
    <row r="7" spans="1:27">
      <c r="A7" s="178"/>
    </row>
    <row r="8" spans="1:27" s="91" customFormat="1" ht="33" customHeight="1">
      <c r="A8" s="596" t="s">
        <v>0</v>
      </c>
      <c r="B8" s="596" t="s">
        <v>360</v>
      </c>
      <c r="C8" s="596" t="s">
        <v>117</v>
      </c>
      <c r="D8" s="596" t="s">
        <v>412</v>
      </c>
      <c r="E8" s="596" t="s">
        <v>103</v>
      </c>
      <c r="F8" s="596" t="s">
        <v>76</v>
      </c>
      <c r="G8" s="596" t="s">
        <v>104</v>
      </c>
      <c r="H8" s="596" t="s">
        <v>413</v>
      </c>
      <c r="I8" s="596" t="s">
        <v>113</v>
      </c>
      <c r="J8" s="596" t="s">
        <v>415</v>
      </c>
      <c r="K8" s="596" t="s">
        <v>10</v>
      </c>
      <c r="L8" s="596" t="s">
        <v>114</v>
      </c>
      <c r="M8" s="596" t="s">
        <v>351</v>
      </c>
      <c r="N8" s="593" t="s">
        <v>110</v>
      </c>
      <c r="O8" s="594"/>
      <c r="P8" s="594"/>
      <c r="Q8" s="594"/>
      <c r="R8" s="595"/>
      <c r="S8" s="593" t="s">
        <v>111</v>
      </c>
      <c r="T8" s="594"/>
      <c r="U8" s="594"/>
      <c r="V8" s="594"/>
      <c r="W8" s="595"/>
      <c r="X8" s="604" t="s">
        <v>109</v>
      </c>
      <c r="Y8" s="604"/>
      <c r="Z8" s="604"/>
      <c r="AA8" s="604"/>
    </row>
    <row r="9" spans="1:27" s="91" customFormat="1" ht="88.5" customHeight="1">
      <c r="A9" s="597"/>
      <c r="B9" s="597"/>
      <c r="C9" s="597"/>
      <c r="D9" s="597"/>
      <c r="E9" s="597"/>
      <c r="F9" s="597"/>
      <c r="G9" s="597"/>
      <c r="H9" s="597"/>
      <c r="I9" s="597"/>
      <c r="J9" s="597"/>
      <c r="K9" s="597"/>
      <c r="L9" s="597"/>
      <c r="M9" s="597"/>
      <c r="N9" s="184" t="s">
        <v>105</v>
      </c>
      <c r="O9" s="184" t="s">
        <v>106</v>
      </c>
      <c r="P9" s="184" t="s">
        <v>369</v>
      </c>
      <c r="Q9" s="184" t="s">
        <v>107</v>
      </c>
      <c r="R9" s="184" t="s">
        <v>108</v>
      </c>
      <c r="S9" s="184" t="s">
        <v>105</v>
      </c>
      <c r="T9" s="184" t="s">
        <v>106</v>
      </c>
      <c r="U9" s="184" t="s">
        <v>167</v>
      </c>
      <c r="V9" s="184" t="s">
        <v>107</v>
      </c>
      <c r="W9" s="184" t="s">
        <v>108</v>
      </c>
      <c r="X9" s="184" t="s">
        <v>185</v>
      </c>
      <c r="Y9" s="184" t="s">
        <v>184</v>
      </c>
      <c r="Z9" s="184" t="s">
        <v>186</v>
      </c>
      <c r="AA9" s="185" t="s">
        <v>187</v>
      </c>
    </row>
    <row r="10" spans="1:27" s="273" customFormat="1" ht="20.100000000000001" customHeight="1">
      <c r="A10" s="314"/>
      <c r="B10" s="314">
        <f>'1. П КДУ'!G42+1</f>
        <v>24</v>
      </c>
      <c r="C10" s="314">
        <f>B10+1</f>
        <v>25</v>
      </c>
      <c r="D10" s="314">
        <f>C10+1</f>
        <v>26</v>
      </c>
      <c r="E10" s="314">
        <f t="shared" ref="E10:AA10" si="0">D10+1</f>
        <v>27</v>
      </c>
      <c r="F10" s="314">
        <f t="shared" si="0"/>
        <v>28</v>
      </c>
      <c r="G10" s="314">
        <f>F10+1</f>
        <v>29</v>
      </c>
      <c r="H10" s="314">
        <f t="shared" si="0"/>
        <v>30</v>
      </c>
      <c r="I10" s="314">
        <f>H10+1</f>
        <v>31</v>
      </c>
      <c r="J10" s="314">
        <f t="shared" si="0"/>
        <v>32</v>
      </c>
      <c r="K10" s="314">
        <f t="shared" si="0"/>
        <v>33</v>
      </c>
      <c r="L10" s="314">
        <f>K10+1</f>
        <v>34</v>
      </c>
      <c r="M10" s="314">
        <f t="shared" si="0"/>
        <v>35</v>
      </c>
      <c r="N10" s="314">
        <f t="shared" si="0"/>
        <v>36</v>
      </c>
      <c r="O10" s="314">
        <f t="shared" si="0"/>
        <v>37</v>
      </c>
      <c r="P10" s="314">
        <f t="shared" si="0"/>
        <v>38</v>
      </c>
      <c r="Q10" s="314">
        <f t="shared" si="0"/>
        <v>39</v>
      </c>
      <c r="R10" s="314">
        <f t="shared" si="0"/>
        <v>40</v>
      </c>
      <c r="S10" s="314">
        <f t="shared" si="0"/>
        <v>41</v>
      </c>
      <c r="T10" s="314">
        <f t="shared" si="0"/>
        <v>42</v>
      </c>
      <c r="U10" s="314">
        <f t="shared" si="0"/>
        <v>43</v>
      </c>
      <c r="V10" s="314">
        <f t="shared" si="0"/>
        <v>44</v>
      </c>
      <c r="W10" s="314">
        <f t="shared" si="0"/>
        <v>45</v>
      </c>
      <c r="X10" s="314">
        <f t="shared" si="0"/>
        <v>46</v>
      </c>
      <c r="Y10" s="314">
        <f t="shared" si="0"/>
        <v>47</v>
      </c>
      <c r="Z10" s="314">
        <f t="shared" si="0"/>
        <v>48</v>
      </c>
      <c r="AA10" s="314">
        <f t="shared" si="0"/>
        <v>49</v>
      </c>
    </row>
    <row r="11" spans="1:27" s="91" customFormat="1" ht="50.1" customHeight="1" thickBot="1">
      <c r="A11" s="98" t="s">
        <v>440</v>
      </c>
      <c r="B11" s="186" t="s">
        <v>431</v>
      </c>
      <c r="C11" s="186" t="s">
        <v>449</v>
      </c>
      <c r="D11" s="186" t="s">
        <v>81</v>
      </c>
      <c r="E11" s="186" t="s">
        <v>460</v>
      </c>
      <c r="F11" s="186" t="s">
        <v>71</v>
      </c>
      <c r="G11" s="99">
        <v>10</v>
      </c>
      <c r="H11" s="187">
        <v>42005</v>
      </c>
      <c r="I11" s="186" t="s">
        <v>155</v>
      </c>
      <c r="J11" s="186" t="s">
        <v>454</v>
      </c>
      <c r="K11" s="186" t="s">
        <v>421</v>
      </c>
      <c r="L11" s="186" t="s">
        <v>451</v>
      </c>
      <c r="M11" s="188" t="s">
        <v>450</v>
      </c>
      <c r="N11" s="189">
        <v>0</v>
      </c>
      <c r="O11" s="189">
        <v>2</v>
      </c>
      <c r="P11" s="189">
        <v>0</v>
      </c>
      <c r="Q11" s="189">
        <v>1</v>
      </c>
      <c r="R11" s="189">
        <v>0</v>
      </c>
      <c r="S11" s="189">
        <v>0</v>
      </c>
      <c r="T11" s="189">
        <v>0</v>
      </c>
      <c r="U11" s="189">
        <v>0</v>
      </c>
      <c r="V11" s="189">
        <v>0</v>
      </c>
      <c r="W11" s="189">
        <v>0</v>
      </c>
      <c r="X11" s="189">
        <v>0</v>
      </c>
      <c r="Y11" s="189">
        <v>1</v>
      </c>
      <c r="Z11" s="189">
        <v>0</v>
      </c>
      <c r="AA11" s="189">
        <v>0</v>
      </c>
    </row>
    <row r="12" spans="1:27" s="91" customFormat="1" ht="96" customHeight="1" thickBot="1">
      <c r="A12" s="109">
        <v>1</v>
      </c>
      <c r="B12" s="119" t="s">
        <v>681</v>
      </c>
      <c r="C12" s="502" t="s">
        <v>684</v>
      </c>
      <c r="D12" s="119" t="s">
        <v>102</v>
      </c>
      <c r="E12" s="119"/>
      <c r="F12" s="119" t="s">
        <v>72</v>
      </c>
      <c r="G12" s="502">
        <v>40</v>
      </c>
      <c r="H12" s="180">
        <v>41883</v>
      </c>
      <c r="I12" s="119"/>
      <c r="J12" s="119"/>
      <c r="K12" s="502" t="s">
        <v>699</v>
      </c>
      <c r="L12" s="119" t="s">
        <v>725</v>
      </c>
      <c r="M12" s="504" t="s">
        <v>679</v>
      </c>
      <c r="N12" s="181">
        <v>0</v>
      </c>
      <c r="O12" s="181">
        <v>0</v>
      </c>
      <c r="P12" s="181">
        <v>0</v>
      </c>
      <c r="Q12" s="181">
        <v>0</v>
      </c>
      <c r="R12" s="181">
        <v>0</v>
      </c>
      <c r="S12" s="181">
        <v>0</v>
      </c>
      <c r="T12" s="181">
        <v>0</v>
      </c>
      <c r="U12" s="181">
        <v>0</v>
      </c>
      <c r="V12" s="181">
        <v>0</v>
      </c>
      <c r="W12" s="181">
        <v>0</v>
      </c>
      <c r="X12" s="181">
        <v>0</v>
      </c>
      <c r="Y12" s="181">
        <v>0</v>
      </c>
      <c r="Z12" s="181">
        <v>0</v>
      </c>
      <c r="AA12" s="181">
        <v>0</v>
      </c>
    </row>
    <row r="13" spans="1:27" s="91" customFormat="1" ht="57.75" customHeight="1" thickBot="1">
      <c r="A13" s="109">
        <v>2</v>
      </c>
      <c r="B13" s="119" t="s">
        <v>681</v>
      </c>
      <c r="C13" s="503" t="s">
        <v>685</v>
      </c>
      <c r="D13" s="119" t="s">
        <v>102</v>
      </c>
      <c r="E13" s="119"/>
      <c r="F13" s="119" t="s">
        <v>73</v>
      </c>
      <c r="G13" s="503">
        <v>30</v>
      </c>
      <c r="H13" s="180">
        <v>41883</v>
      </c>
      <c r="I13" s="119"/>
      <c r="J13" s="120"/>
      <c r="K13" s="503" t="s">
        <v>700</v>
      </c>
      <c r="L13" s="119" t="s">
        <v>725</v>
      </c>
      <c r="M13" s="504" t="s">
        <v>679</v>
      </c>
      <c r="N13" s="181">
        <v>0</v>
      </c>
      <c r="O13" s="181">
        <v>0</v>
      </c>
      <c r="P13" s="181">
        <v>0</v>
      </c>
      <c r="Q13" s="181">
        <v>0</v>
      </c>
      <c r="R13" s="181">
        <v>0</v>
      </c>
      <c r="S13" s="181">
        <v>0</v>
      </c>
      <c r="T13" s="181">
        <v>0</v>
      </c>
      <c r="U13" s="181">
        <v>0</v>
      </c>
      <c r="V13" s="181">
        <v>0</v>
      </c>
      <c r="W13" s="181">
        <v>0</v>
      </c>
      <c r="X13" s="181">
        <v>0</v>
      </c>
      <c r="Y13" s="181">
        <v>0</v>
      </c>
      <c r="Z13" s="181">
        <v>0</v>
      </c>
      <c r="AA13" s="181">
        <v>0</v>
      </c>
    </row>
    <row r="14" spans="1:27" s="91" customFormat="1" ht="50.1" customHeight="1" thickBot="1">
      <c r="A14" s="109">
        <v>3</v>
      </c>
      <c r="B14" s="119" t="s">
        <v>681</v>
      </c>
      <c r="C14" s="503" t="s">
        <v>686</v>
      </c>
      <c r="D14" s="119" t="s">
        <v>102</v>
      </c>
      <c r="E14" s="119"/>
      <c r="F14" s="119" t="s">
        <v>80</v>
      </c>
      <c r="G14" s="503">
        <v>5</v>
      </c>
      <c r="H14" s="180">
        <v>42248</v>
      </c>
      <c r="I14" s="119"/>
      <c r="J14" s="120"/>
      <c r="K14" s="503" t="s">
        <v>700</v>
      </c>
      <c r="L14" s="119" t="s">
        <v>725</v>
      </c>
      <c r="M14" s="504" t="s">
        <v>679</v>
      </c>
      <c r="N14" s="181">
        <v>0</v>
      </c>
      <c r="O14" s="181">
        <v>0</v>
      </c>
      <c r="P14" s="181">
        <v>0</v>
      </c>
      <c r="Q14" s="181">
        <v>0</v>
      </c>
      <c r="R14" s="181">
        <v>0</v>
      </c>
      <c r="S14" s="181">
        <v>0</v>
      </c>
      <c r="T14" s="181">
        <v>0</v>
      </c>
      <c r="U14" s="181">
        <v>0</v>
      </c>
      <c r="V14" s="181">
        <v>0</v>
      </c>
      <c r="W14" s="181">
        <v>0</v>
      </c>
      <c r="X14" s="181">
        <v>0</v>
      </c>
      <c r="Y14" s="181">
        <v>0</v>
      </c>
      <c r="Z14" s="181">
        <v>0</v>
      </c>
      <c r="AA14" s="181">
        <v>0</v>
      </c>
    </row>
    <row r="15" spans="1:27" s="91" customFormat="1" ht="50.1" customHeight="1" thickBot="1">
      <c r="A15" s="109">
        <v>4</v>
      </c>
      <c r="B15" s="119" t="s">
        <v>681</v>
      </c>
      <c r="C15" s="503" t="s">
        <v>687</v>
      </c>
      <c r="D15" s="119" t="s">
        <v>102</v>
      </c>
      <c r="E15" s="119"/>
      <c r="F15" s="119" t="s">
        <v>69</v>
      </c>
      <c r="G15" s="503">
        <v>30</v>
      </c>
      <c r="H15" s="180">
        <v>42248</v>
      </c>
      <c r="I15" s="119"/>
      <c r="J15" s="120"/>
      <c r="K15" s="503" t="s">
        <v>701</v>
      </c>
      <c r="L15" s="119" t="s">
        <v>725</v>
      </c>
      <c r="M15" s="504" t="s">
        <v>679</v>
      </c>
      <c r="N15" s="181">
        <v>0</v>
      </c>
      <c r="O15" s="181">
        <v>0</v>
      </c>
      <c r="P15" s="181">
        <v>0</v>
      </c>
      <c r="Q15" s="181">
        <v>0</v>
      </c>
      <c r="R15" s="181">
        <v>0</v>
      </c>
      <c r="S15" s="181">
        <v>0</v>
      </c>
      <c r="T15" s="181">
        <v>0</v>
      </c>
      <c r="U15" s="181">
        <v>0</v>
      </c>
      <c r="V15" s="181">
        <v>0</v>
      </c>
      <c r="W15" s="181">
        <v>0</v>
      </c>
      <c r="X15" s="181">
        <v>0</v>
      </c>
      <c r="Y15" s="181">
        <v>0</v>
      </c>
      <c r="Z15" s="181">
        <v>0</v>
      </c>
      <c r="AA15" s="181">
        <v>0</v>
      </c>
    </row>
    <row r="16" spans="1:27" ht="50.1" customHeight="1" thickBot="1">
      <c r="A16" s="109">
        <v>5</v>
      </c>
      <c r="B16" s="119" t="s">
        <v>681</v>
      </c>
      <c r="C16" s="503" t="s">
        <v>688</v>
      </c>
      <c r="D16" s="119" t="s">
        <v>102</v>
      </c>
      <c r="E16" s="119"/>
      <c r="F16" s="119" t="s">
        <v>70</v>
      </c>
      <c r="G16" s="503">
        <v>20</v>
      </c>
      <c r="H16" s="180">
        <v>40787</v>
      </c>
      <c r="I16" s="119"/>
      <c r="J16" s="120"/>
      <c r="K16" s="503" t="s">
        <v>702</v>
      </c>
      <c r="L16" s="119" t="s">
        <v>725</v>
      </c>
      <c r="M16" s="504" t="s">
        <v>679</v>
      </c>
      <c r="N16" s="181">
        <v>0</v>
      </c>
      <c r="O16" s="181">
        <v>0</v>
      </c>
      <c r="P16" s="181">
        <v>0</v>
      </c>
      <c r="Q16" s="181">
        <v>0</v>
      </c>
      <c r="R16" s="181">
        <v>0</v>
      </c>
      <c r="S16" s="181">
        <v>0</v>
      </c>
      <c r="T16" s="181">
        <v>0</v>
      </c>
      <c r="U16" s="181">
        <v>0</v>
      </c>
      <c r="V16" s="181">
        <v>0</v>
      </c>
      <c r="W16" s="181">
        <v>0</v>
      </c>
      <c r="X16" s="181">
        <v>0</v>
      </c>
      <c r="Y16" s="181">
        <v>0</v>
      </c>
      <c r="Z16" s="181">
        <v>0</v>
      </c>
      <c r="AA16" s="181">
        <v>0</v>
      </c>
    </row>
    <row r="17" spans="1:27" ht="50.1" customHeight="1" thickBot="1">
      <c r="A17" s="109">
        <v>6</v>
      </c>
      <c r="B17" s="119" t="s">
        <v>681</v>
      </c>
      <c r="C17" s="503" t="s">
        <v>689</v>
      </c>
      <c r="D17" s="119" t="s">
        <v>81</v>
      </c>
      <c r="E17" s="119" t="s">
        <v>97</v>
      </c>
      <c r="F17" s="119" t="s">
        <v>70</v>
      </c>
      <c r="G17" s="503">
        <v>5</v>
      </c>
      <c r="H17" s="180">
        <v>40422</v>
      </c>
      <c r="I17" s="119"/>
      <c r="J17" s="120"/>
      <c r="K17" s="503" t="s">
        <v>703</v>
      </c>
      <c r="L17" s="119" t="s">
        <v>725</v>
      </c>
      <c r="M17" s="504" t="s">
        <v>679</v>
      </c>
      <c r="N17" s="181">
        <v>2</v>
      </c>
      <c r="O17" s="181">
        <v>0</v>
      </c>
      <c r="P17" s="181">
        <v>0</v>
      </c>
      <c r="Q17" s="181">
        <v>0</v>
      </c>
      <c r="R17" s="181">
        <v>0</v>
      </c>
      <c r="S17" s="181">
        <v>0</v>
      </c>
      <c r="T17" s="181">
        <v>0</v>
      </c>
      <c r="U17" s="181">
        <v>0</v>
      </c>
      <c r="V17" s="181">
        <v>0</v>
      </c>
      <c r="W17" s="181">
        <v>0</v>
      </c>
      <c r="X17" s="181">
        <v>0</v>
      </c>
      <c r="Y17" s="181">
        <v>0</v>
      </c>
      <c r="Z17" s="181">
        <v>0</v>
      </c>
      <c r="AA17" s="181">
        <v>0</v>
      </c>
    </row>
    <row r="18" spans="1:27" ht="50.1" customHeight="1" thickBot="1">
      <c r="A18" s="109">
        <v>7</v>
      </c>
      <c r="B18" s="119" t="s">
        <v>681</v>
      </c>
      <c r="C18" s="503" t="s">
        <v>690</v>
      </c>
      <c r="D18" s="119" t="s">
        <v>102</v>
      </c>
      <c r="E18" s="119"/>
      <c r="F18" s="119" t="s">
        <v>72</v>
      </c>
      <c r="G18" s="503">
        <v>10</v>
      </c>
      <c r="H18" s="180">
        <v>42248</v>
      </c>
      <c r="I18" s="119"/>
      <c r="J18" s="120"/>
      <c r="K18" s="503" t="s">
        <v>699</v>
      </c>
      <c r="L18" s="119" t="s">
        <v>725</v>
      </c>
      <c r="M18" s="504" t="s">
        <v>679</v>
      </c>
      <c r="N18" s="181">
        <v>0</v>
      </c>
      <c r="O18" s="181">
        <v>0</v>
      </c>
      <c r="P18" s="181">
        <v>0</v>
      </c>
      <c r="Q18" s="181">
        <v>0</v>
      </c>
      <c r="R18" s="181">
        <v>0</v>
      </c>
      <c r="S18" s="181">
        <v>0</v>
      </c>
      <c r="T18" s="181">
        <v>0</v>
      </c>
      <c r="U18" s="181">
        <v>0</v>
      </c>
      <c r="V18" s="181">
        <v>0</v>
      </c>
      <c r="W18" s="181">
        <v>0</v>
      </c>
      <c r="X18" s="181">
        <v>0</v>
      </c>
      <c r="Y18" s="181">
        <v>0</v>
      </c>
      <c r="Z18" s="181">
        <v>0</v>
      </c>
      <c r="AA18" s="181">
        <v>0</v>
      </c>
    </row>
    <row r="19" spans="1:27" ht="50.1" customHeight="1" thickBot="1">
      <c r="A19" s="109">
        <v>8</v>
      </c>
      <c r="B19" s="119" t="s">
        <v>681</v>
      </c>
      <c r="C19" s="503" t="s">
        <v>691</v>
      </c>
      <c r="D19" s="119" t="s">
        <v>81</v>
      </c>
      <c r="E19" s="119" t="s">
        <v>89</v>
      </c>
      <c r="F19" s="119" t="s">
        <v>71</v>
      </c>
      <c r="G19" s="503">
        <v>18</v>
      </c>
      <c r="H19" s="180">
        <v>32387</v>
      </c>
      <c r="I19" s="119"/>
      <c r="J19" s="120"/>
      <c r="K19" s="503" t="s">
        <v>704</v>
      </c>
      <c r="L19" s="119" t="s">
        <v>725</v>
      </c>
      <c r="M19" s="504" t="s">
        <v>679</v>
      </c>
      <c r="N19" s="181">
        <v>0</v>
      </c>
      <c r="O19" s="181">
        <v>0</v>
      </c>
      <c r="P19" s="181">
        <v>0</v>
      </c>
      <c r="Q19" s="181">
        <v>0</v>
      </c>
      <c r="R19" s="181">
        <v>0</v>
      </c>
      <c r="S19" s="181">
        <v>0</v>
      </c>
      <c r="T19" s="181">
        <v>0</v>
      </c>
      <c r="U19" s="181">
        <v>0</v>
      </c>
      <c r="V19" s="181">
        <v>0</v>
      </c>
      <c r="W19" s="181">
        <v>0</v>
      </c>
      <c r="X19" s="181">
        <v>0</v>
      </c>
      <c r="Y19" s="181">
        <v>0</v>
      </c>
      <c r="Z19" s="181">
        <v>0</v>
      </c>
      <c r="AA19" s="181">
        <v>0</v>
      </c>
    </row>
    <row r="20" spans="1:27" s="91" customFormat="1" ht="50.1" customHeight="1" thickBot="1">
      <c r="A20" s="109">
        <v>9</v>
      </c>
      <c r="B20" s="119" t="s">
        <v>681</v>
      </c>
      <c r="C20" s="503" t="s">
        <v>692</v>
      </c>
      <c r="D20" s="119" t="s">
        <v>81</v>
      </c>
      <c r="E20" s="119" t="s">
        <v>89</v>
      </c>
      <c r="F20" s="119" t="s">
        <v>72</v>
      </c>
      <c r="G20" s="503">
        <v>22</v>
      </c>
      <c r="H20" s="180">
        <v>34943</v>
      </c>
      <c r="I20" s="119"/>
      <c r="J20" s="120"/>
      <c r="K20" s="503" t="s">
        <v>699</v>
      </c>
      <c r="L20" s="119" t="s">
        <v>725</v>
      </c>
      <c r="M20" s="504" t="s">
        <v>679</v>
      </c>
      <c r="N20" s="181">
        <v>1</v>
      </c>
      <c r="O20" s="181">
        <v>0</v>
      </c>
      <c r="P20" s="181">
        <v>0</v>
      </c>
      <c r="Q20" s="181">
        <v>0</v>
      </c>
      <c r="R20" s="181">
        <v>0</v>
      </c>
      <c r="S20" s="181">
        <v>1</v>
      </c>
      <c r="T20" s="181">
        <v>1</v>
      </c>
      <c r="U20" s="181">
        <v>0</v>
      </c>
      <c r="V20" s="181">
        <v>0</v>
      </c>
      <c r="W20" s="181">
        <v>0</v>
      </c>
      <c r="X20" s="181">
        <v>0</v>
      </c>
      <c r="Y20" s="181">
        <v>0</v>
      </c>
      <c r="Z20" s="181">
        <v>0</v>
      </c>
      <c r="AA20" s="181">
        <v>0</v>
      </c>
    </row>
    <row r="21" spans="1:27" s="91" customFormat="1" ht="50.1" customHeight="1" thickBot="1">
      <c r="A21" s="109">
        <v>10</v>
      </c>
      <c r="B21" s="119" t="s">
        <v>681</v>
      </c>
      <c r="C21" s="503" t="s">
        <v>693</v>
      </c>
      <c r="D21" s="119" t="s">
        <v>81</v>
      </c>
      <c r="E21" s="119" t="s">
        <v>91</v>
      </c>
      <c r="F21" s="119" t="s">
        <v>72</v>
      </c>
      <c r="G21" s="503">
        <v>3</v>
      </c>
      <c r="H21" s="180">
        <v>41518</v>
      </c>
      <c r="I21" s="119"/>
      <c r="J21" s="120"/>
      <c r="K21" s="503" t="s">
        <v>699</v>
      </c>
      <c r="L21" s="119" t="s">
        <v>725</v>
      </c>
      <c r="M21" s="504" t="s">
        <v>679</v>
      </c>
      <c r="N21" s="181">
        <v>0</v>
      </c>
      <c r="O21" s="181">
        <v>0</v>
      </c>
      <c r="P21" s="181">
        <v>0</v>
      </c>
      <c r="Q21" s="181">
        <v>0</v>
      </c>
      <c r="R21" s="181">
        <v>0</v>
      </c>
      <c r="S21" s="181">
        <v>0</v>
      </c>
      <c r="T21" s="181">
        <v>0</v>
      </c>
      <c r="U21" s="181">
        <v>0</v>
      </c>
      <c r="V21" s="181">
        <v>0</v>
      </c>
      <c r="W21" s="181">
        <v>0</v>
      </c>
      <c r="X21" s="181">
        <v>0</v>
      </c>
      <c r="Y21" s="181">
        <v>0</v>
      </c>
      <c r="Z21" s="181">
        <v>0</v>
      </c>
      <c r="AA21" s="181">
        <v>0</v>
      </c>
    </row>
    <row r="22" spans="1:27" s="91" customFormat="1" ht="50.1" customHeight="1" thickBot="1">
      <c r="A22" s="109">
        <v>11</v>
      </c>
      <c r="B22" s="119" t="s">
        <v>681</v>
      </c>
      <c r="C22" s="503" t="s">
        <v>694</v>
      </c>
      <c r="D22" s="119" t="s">
        <v>81</v>
      </c>
      <c r="E22" s="119" t="s">
        <v>86</v>
      </c>
      <c r="F22" s="119" t="s">
        <v>69</v>
      </c>
      <c r="G22" s="503">
        <v>14</v>
      </c>
      <c r="H22" s="180">
        <v>40787</v>
      </c>
      <c r="I22" s="119"/>
      <c r="J22" s="120"/>
      <c r="K22" s="503" t="s">
        <v>705</v>
      </c>
      <c r="L22" s="119" t="s">
        <v>725</v>
      </c>
      <c r="M22" s="504" t="s">
        <v>679</v>
      </c>
      <c r="N22" s="181">
        <v>0</v>
      </c>
      <c r="O22" s="181">
        <v>1</v>
      </c>
      <c r="P22" s="181">
        <v>0</v>
      </c>
      <c r="Q22" s="181">
        <v>0</v>
      </c>
      <c r="R22" s="181">
        <v>0</v>
      </c>
      <c r="S22" s="181">
        <v>0</v>
      </c>
      <c r="T22" s="181">
        <v>0</v>
      </c>
      <c r="U22" s="181">
        <v>0</v>
      </c>
      <c r="V22" s="181">
        <v>0</v>
      </c>
      <c r="W22" s="181">
        <v>0</v>
      </c>
      <c r="X22" s="181">
        <v>0</v>
      </c>
      <c r="Y22" s="181">
        <v>0</v>
      </c>
      <c r="Z22" s="181">
        <v>0</v>
      </c>
      <c r="AA22" s="181">
        <v>0</v>
      </c>
    </row>
    <row r="23" spans="1:27" s="91" customFormat="1" ht="50.1" customHeight="1" thickBot="1">
      <c r="A23" s="109">
        <v>12</v>
      </c>
      <c r="B23" s="119" t="s">
        <v>681</v>
      </c>
      <c r="C23" s="503" t="s">
        <v>695</v>
      </c>
      <c r="D23" s="119" t="s">
        <v>81</v>
      </c>
      <c r="E23" s="119" t="s">
        <v>86</v>
      </c>
      <c r="F23" s="119" t="s">
        <v>69</v>
      </c>
      <c r="G23" s="503">
        <v>16</v>
      </c>
      <c r="H23" s="180">
        <v>40787</v>
      </c>
      <c r="I23" s="119"/>
      <c r="J23" s="120"/>
      <c r="K23" s="503" t="s">
        <v>706</v>
      </c>
      <c r="L23" s="119" t="s">
        <v>725</v>
      </c>
      <c r="M23" s="504" t="s">
        <v>679</v>
      </c>
      <c r="N23" s="181">
        <v>0</v>
      </c>
      <c r="O23" s="181">
        <v>1</v>
      </c>
      <c r="P23" s="181">
        <v>0</v>
      </c>
      <c r="Q23" s="181">
        <v>0</v>
      </c>
      <c r="R23" s="181">
        <v>0</v>
      </c>
      <c r="S23" s="181">
        <v>0</v>
      </c>
      <c r="T23" s="181">
        <v>0</v>
      </c>
      <c r="U23" s="181">
        <v>0</v>
      </c>
      <c r="V23" s="181">
        <v>0</v>
      </c>
      <c r="W23" s="181">
        <v>0</v>
      </c>
      <c r="X23" s="181">
        <v>0</v>
      </c>
      <c r="Y23" s="181">
        <v>0</v>
      </c>
      <c r="Z23" s="181">
        <v>0</v>
      </c>
      <c r="AA23" s="181">
        <v>0</v>
      </c>
    </row>
    <row r="24" spans="1:27" s="91" customFormat="1" ht="50.1" customHeight="1" thickBot="1">
      <c r="A24" s="109">
        <v>13</v>
      </c>
      <c r="B24" s="119" t="s">
        <v>681</v>
      </c>
      <c r="C24" s="503" t="s">
        <v>696</v>
      </c>
      <c r="D24" s="119" t="s">
        <v>81</v>
      </c>
      <c r="E24" s="119" t="s">
        <v>86</v>
      </c>
      <c r="F24" s="119" t="s">
        <v>69</v>
      </c>
      <c r="G24" s="503">
        <v>10</v>
      </c>
      <c r="H24" s="180">
        <v>40787</v>
      </c>
      <c r="I24" s="119"/>
      <c r="J24" s="120"/>
      <c r="K24" s="503" t="s">
        <v>705</v>
      </c>
      <c r="L24" s="119" t="s">
        <v>725</v>
      </c>
      <c r="M24" s="504" t="s">
        <v>679</v>
      </c>
      <c r="N24" s="181">
        <v>0</v>
      </c>
      <c r="O24" s="181">
        <v>1</v>
      </c>
      <c r="P24" s="181">
        <v>0</v>
      </c>
      <c r="Q24" s="181">
        <v>0</v>
      </c>
      <c r="R24" s="181">
        <v>0</v>
      </c>
      <c r="S24" s="181">
        <v>0</v>
      </c>
      <c r="T24" s="181">
        <v>0</v>
      </c>
      <c r="U24" s="181">
        <v>0</v>
      </c>
      <c r="V24" s="181">
        <v>0</v>
      </c>
      <c r="W24" s="181">
        <v>0</v>
      </c>
      <c r="X24" s="181">
        <v>0</v>
      </c>
      <c r="Y24" s="181">
        <v>0</v>
      </c>
      <c r="Z24" s="181">
        <v>0</v>
      </c>
      <c r="AA24" s="181">
        <v>0</v>
      </c>
    </row>
    <row r="25" spans="1:27" s="91" customFormat="1" ht="50.1" customHeight="1" thickBot="1">
      <c r="A25" s="109">
        <v>14</v>
      </c>
      <c r="B25" s="119" t="s">
        <v>681</v>
      </c>
      <c r="C25" s="503" t="s">
        <v>697</v>
      </c>
      <c r="D25" s="119" t="s">
        <v>102</v>
      </c>
      <c r="E25" s="119"/>
      <c r="F25" s="119" t="s">
        <v>73</v>
      </c>
      <c r="G25" s="503">
        <v>30</v>
      </c>
      <c r="H25" s="180">
        <v>36404</v>
      </c>
      <c r="I25" s="119"/>
      <c r="J25" s="120"/>
      <c r="K25" s="503" t="s">
        <v>707</v>
      </c>
      <c r="L25" s="119" t="s">
        <v>725</v>
      </c>
      <c r="M25" s="504" t="s">
        <v>679</v>
      </c>
      <c r="N25" s="181">
        <v>0</v>
      </c>
      <c r="O25" s="181">
        <v>0</v>
      </c>
      <c r="P25" s="181">
        <v>0</v>
      </c>
      <c r="Q25" s="181">
        <v>0</v>
      </c>
      <c r="R25" s="181">
        <v>0</v>
      </c>
      <c r="S25" s="181">
        <v>0</v>
      </c>
      <c r="T25" s="181">
        <v>0</v>
      </c>
      <c r="U25" s="181">
        <v>0</v>
      </c>
      <c r="V25" s="181">
        <v>0</v>
      </c>
      <c r="W25" s="181">
        <v>0</v>
      </c>
      <c r="X25" s="181">
        <v>0</v>
      </c>
      <c r="Y25" s="181">
        <v>0</v>
      </c>
      <c r="Z25" s="181">
        <v>0</v>
      </c>
      <c r="AA25" s="181">
        <v>0</v>
      </c>
    </row>
    <row r="26" spans="1:27" s="91" customFormat="1" ht="50.1" customHeight="1" thickBot="1">
      <c r="A26" s="109">
        <v>15</v>
      </c>
      <c r="B26" s="119" t="s">
        <v>681</v>
      </c>
      <c r="C26" s="503" t="s">
        <v>698</v>
      </c>
      <c r="D26" s="119" t="s">
        <v>102</v>
      </c>
      <c r="E26" s="119"/>
      <c r="F26" s="119" t="s">
        <v>69</v>
      </c>
      <c r="G26" s="503">
        <v>30</v>
      </c>
      <c r="H26" s="180">
        <v>43344</v>
      </c>
      <c r="I26" s="119"/>
      <c r="J26" s="120"/>
      <c r="K26" s="503" t="s">
        <v>707</v>
      </c>
      <c r="L26" s="119" t="s">
        <v>725</v>
      </c>
      <c r="M26" s="504" t="s">
        <v>679</v>
      </c>
      <c r="N26" s="181">
        <v>0</v>
      </c>
      <c r="O26" s="181">
        <v>0</v>
      </c>
      <c r="P26" s="181">
        <v>0</v>
      </c>
      <c r="Q26" s="181">
        <v>0</v>
      </c>
      <c r="R26" s="181">
        <v>0</v>
      </c>
      <c r="S26" s="181">
        <v>0</v>
      </c>
      <c r="T26" s="181">
        <v>0</v>
      </c>
      <c r="U26" s="181">
        <v>0</v>
      </c>
      <c r="V26" s="181">
        <v>0</v>
      </c>
      <c r="W26" s="181">
        <v>0</v>
      </c>
      <c r="X26" s="181">
        <v>0</v>
      </c>
      <c r="Y26" s="181">
        <v>0</v>
      </c>
      <c r="Z26" s="181">
        <v>0</v>
      </c>
      <c r="AA26" s="181">
        <v>0</v>
      </c>
    </row>
    <row r="27" spans="1:27" s="91" customFormat="1" ht="50.1" customHeight="1" thickBot="1">
      <c r="A27" s="109">
        <v>16</v>
      </c>
      <c r="B27" s="119" t="s">
        <v>681</v>
      </c>
      <c r="C27" s="505" t="s">
        <v>708</v>
      </c>
      <c r="D27" s="119" t="s">
        <v>81</v>
      </c>
      <c r="E27" s="119" t="s">
        <v>92</v>
      </c>
      <c r="F27" s="119" t="s">
        <v>69</v>
      </c>
      <c r="G27" s="505">
        <v>7</v>
      </c>
      <c r="H27" s="180">
        <v>40787</v>
      </c>
      <c r="I27" s="119"/>
      <c r="J27" s="120"/>
      <c r="K27" s="505" t="s">
        <v>722</v>
      </c>
      <c r="L27" s="119" t="s">
        <v>725</v>
      </c>
      <c r="M27" s="504" t="s">
        <v>679</v>
      </c>
      <c r="N27" s="181">
        <v>0</v>
      </c>
      <c r="O27" s="181">
        <v>0</v>
      </c>
      <c r="P27" s="181">
        <v>0</v>
      </c>
      <c r="Q27" s="181">
        <v>0</v>
      </c>
      <c r="R27" s="181">
        <v>0</v>
      </c>
      <c r="S27" s="181">
        <v>0</v>
      </c>
      <c r="T27" s="181">
        <v>0</v>
      </c>
      <c r="U27" s="181">
        <v>0</v>
      </c>
      <c r="V27" s="181">
        <v>0</v>
      </c>
      <c r="W27" s="181">
        <v>0</v>
      </c>
      <c r="X27" s="181">
        <v>0</v>
      </c>
      <c r="Y27" s="181">
        <v>0</v>
      </c>
      <c r="Z27" s="181">
        <v>0</v>
      </c>
      <c r="AA27" s="181">
        <v>0</v>
      </c>
    </row>
    <row r="28" spans="1:27" s="91" customFormat="1" ht="50.1" customHeight="1" thickBot="1">
      <c r="A28" s="109">
        <v>17</v>
      </c>
      <c r="B28" s="119" t="s">
        <v>681</v>
      </c>
      <c r="C28" s="503" t="s">
        <v>709</v>
      </c>
      <c r="D28" s="119" t="s">
        <v>81</v>
      </c>
      <c r="E28" s="119" t="s">
        <v>92</v>
      </c>
      <c r="F28" s="119" t="s">
        <v>69</v>
      </c>
      <c r="G28" s="506">
        <v>5</v>
      </c>
      <c r="H28" s="180">
        <v>40787</v>
      </c>
      <c r="I28" s="119"/>
      <c r="J28" s="120"/>
      <c r="K28" s="503" t="s">
        <v>722</v>
      </c>
      <c r="L28" s="119" t="s">
        <v>725</v>
      </c>
      <c r="M28" s="504" t="s">
        <v>679</v>
      </c>
      <c r="N28" s="181">
        <v>0</v>
      </c>
      <c r="O28" s="181">
        <v>0</v>
      </c>
      <c r="P28" s="181">
        <v>0</v>
      </c>
      <c r="Q28" s="181">
        <v>0</v>
      </c>
      <c r="R28" s="181">
        <v>0</v>
      </c>
      <c r="S28" s="181">
        <v>0</v>
      </c>
      <c r="T28" s="181">
        <v>0</v>
      </c>
      <c r="U28" s="181">
        <v>0</v>
      </c>
      <c r="V28" s="181">
        <v>0</v>
      </c>
      <c r="W28" s="181">
        <v>0</v>
      </c>
      <c r="X28" s="181">
        <v>0</v>
      </c>
      <c r="Y28" s="181">
        <v>0</v>
      </c>
      <c r="Z28" s="181">
        <v>0</v>
      </c>
      <c r="AA28" s="181">
        <v>0</v>
      </c>
    </row>
    <row r="29" spans="1:27" s="91" customFormat="1" ht="50.1" customHeight="1" thickBot="1">
      <c r="A29" s="109">
        <v>18</v>
      </c>
      <c r="B29" s="119" t="s">
        <v>681</v>
      </c>
      <c r="C29" s="503" t="s">
        <v>710</v>
      </c>
      <c r="D29" s="119" t="s">
        <v>81</v>
      </c>
      <c r="E29" s="119" t="s">
        <v>92</v>
      </c>
      <c r="F29" s="119" t="s">
        <v>69</v>
      </c>
      <c r="G29" s="506">
        <v>3</v>
      </c>
      <c r="H29" s="180">
        <v>40787</v>
      </c>
      <c r="I29" s="119"/>
      <c r="J29" s="120"/>
      <c r="K29" s="503" t="s">
        <v>722</v>
      </c>
      <c r="L29" s="119" t="s">
        <v>725</v>
      </c>
      <c r="M29" s="504" t="s">
        <v>679</v>
      </c>
      <c r="N29" s="181">
        <v>0</v>
      </c>
      <c r="O29" s="181">
        <v>0</v>
      </c>
      <c r="P29" s="181">
        <v>0</v>
      </c>
      <c r="Q29" s="181">
        <v>0</v>
      </c>
      <c r="R29" s="181">
        <v>0</v>
      </c>
      <c r="S29" s="181">
        <v>0</v>
      </c>
      <c r="T29" s="181">
        <v>0</v>
      </c>
      <c r="U29" s="181">
        <v>0</v>
      </c>
      <c r="V29" s="181">
        <v>0</v>
      </c>
      <c r="W29" s="181">
        <v>0</v>
      </c>
      <c r="X29" s="181">
        <v>0</v>
      </c>
      <c r="Y29" s="181">
        <v>0</v>
      </c>
      <c r="Z29" s="181">
        <v>0</v>
      </c>
      <c r="AA29" s="181">
        <v>0</v>
      </c>
    </row>
    <row r="30" spans="1:27" s="91" customFormat="1" ht="50.1" customHeight="1" thickBot="1">
      <c r="A30" s="109">
        <v>19</v>
      </c>
      <c r="B30" s="119" t="s">
        <v>681</v>
      </c>
      <c r="C30" s="503" t="s">
        <v>711</v>
      </c>
      <c r="D30" s="119" t="s">
        <v>81</v>
      </c>
      <c r="E30" s="119" t="s">
        <v>92</v>
      </c>
      <c r="F30" s="119" t="s">
        <v>69</v>
      </c>
      <c r="G30" s="506">
        <v>10</v>
      </c>
      <c r="H30" s="180">
        <v>40787</v>
      </c>
      <c r="I30" s="119"/>
      <c r="J30" s="120"/>
      <c r="K30" s="503" t="s">
        <v>722</v>
      </c>
      <c r="L30" s="119" t="s">
        <v>725</v>
      </c>
      <c r="M30" s="504" t="s">
        <v>679</v>
      </c>
      <c r="N30" s="181">
        <v>0</v>
      </c>
      <c r="O30" s="181">
        <v>0</v>
      </c>
      <c r="P30" s="181">
        <v>0</v>
      </c>
      <c r="Q30" s="181">
        <v>0</v>
      </c>
      <c r="R30" s="181">
        <v>0</v>
      </c>
      <c r="S30" s="181">
        <v>0</v>
      </c>
      <c r="T30" s="181">
        <v>0</v>
      </c>
      <c r="U30" s="181">
        <v>0</v>
      </c>
      <c r="V30" s="181">
        <v>0</v>
      </c>
      <c r="W30" s="181">
        <v>0</v>
      </c>
      <c r="X30" s="181">
        <v>0</v>
      </c>
      <c r="Y30" s="181">
        <v>0</v>
      </c>
      <c r="Z30" s="181">
        <v>0</v>
      </c>
      <c r="AA30" s="181">
        <v>0</v>
      </c>
    </row>
    <row r="31" spans="1:27" ht="50.1" customHeight="1" thickBot="1">
      <c r="A31" s="109">
        <v>20</v>
      </c>
      <c r="B31" s="119" t="s">
        <v>681</v>
      </c>
      <c r="C31" s="503" t="s">
        <v>712</v>
      </c>
      <c r="D31" s="119" t="s">
        <v>81</v>
      </c>
      <c r="E31" s="119" t="s">
        <v>459</v>
      </c>
      <c r="F31" s="119" t="s">
        <v>69</v>
      </c>
      <c r="G31" s="506">
        <v>10</v>
      </c>
      <c r="H31" s="180">
        <v>42979</v>
      </c>
      <c r="I31" s="119"/>
      <c r="J31" s="120"/>
      <c r="K31" s="506" t="s">
        <v>723</v>
      </c>
      <c r="L31" s="119" t="s">
        <v>725</v>
      </c>
      <c r="M31" s="504" t="s">
        <v>679</v>
      </c>
      <c r="N31" s="181">
        <v>0</v>
      </c>
      <c r="O31" s="181">
        <v>0</v>
      </c>
      <c r="P31" s="181">
        <v>0</v>
      </c>
      <c r="Q31" s="181">
        <v>0</v>
      </c>
      <c r="R31" s="181">
        <v>0</v>
      </c>
      <c r="S31" s="181">
        <v>0</v>
      </c>
      <c r="T31" s="181">
        <v>0</v>
      </c>
      <c r="U31" s="181">
        <v>0</v>
      </c>
      <c r="V31" s="181">
        <v>0</v>
      </c>
      <c r="W31" s="181">
        <v>0</v>
      </c>
      <c r="X31" s="181">
        <v>0</v>
      </c>
      <c r="Y31" s="181">
        <v>0</v>
      </c>
      <c r="Z31" s="181">
        <v>0</v>
      </c>
      <c r="AA31" s="181">
        <v>0</v>
      </c>
    </row>
    <row r="32" spans="1:27" ht="50.1" customHeight="1" thickBot="1">
      <c r="A32" s="109">
        <v>21</v>
      </c>
      <c r="B32" s="119" t="s">
        <v>681</v>
      </c>
      <c r="C32" s="503" t="s">
        <v>713</v>
      </c>
      <c r="D32" s="119" t="s">
        <v>81</v>
      </c>
      <c r="E32" s="119" t="s">
        <v>459</v>
      </c>
      <c r="F32" s="119" t="s">
        <v>69</v>
      </c>
      <c r="G32" s="506">
        <v>6</v>
      </c>
      <c r="H32" s="180">
        <v>42979</v>
      </c>
      <c r="I32" s="119"/>
      <c r="J32" s="120"/>
      <c r="K32" s="506" t="s">
        <v>723</v>
      </c>
      <c r="L32" s="119" t="s">
        <v>725</v>
      </c>
      <c r="M32" s="504" t="s">
        <v>679</v>
      </c>
      <c r="N32" s="181">
        <v>0</v>
      </c>
      <c r="O32" s="181">
        <v>0</v>
      </c>
      <c r="P32" s="181">
        <v>0</v>
      </c>
      <c r="Q32" s="181">
        <v>0</v>
      </c>
      <c r="R32" s="181">
        <v>0</v>
      </c>
      <c r="S32" s="181">
        <v>0</v>
      </c>
      <c r="T32" s="181">
        <v>0</v>
      </c>
      <c r="U32" s="181">
        <v>0</v>
      </c>
      <c r="V32" s="181">
        <v>0</v>
      </c>
      <c r="W32" s="181">
        <v>0</v>
      </c>
      <c r="X32" s="181">
        <v>0</v>
      </c>
      <c r="Y32" s="181">
        <v>0</v>
      </c>
      <c r="Z32" s="181">
        <v>0</v>
      </c>
      <c r="AA32" s="181">
        <v>0</v>
      </c>
    </row>
    <row r="33" spans="1:27" ht="74.25" customHeight="1" thickBot="1">
      <c r="A33" s="109">
        <v>22</v>
      </c>
      <c r="B33" s="119" t="s">
        <v>681</v>
      </c>
      <c r="C33" s="503" t="s">
        <v>714</v>
      </c>
      <c r="D33" s="119" t="s">
        <v>81</v>
      </c>
      <c r="E33" s="119" t="s">
        <v>459</v>
      </c>
      <c r="F33" s="119" t="s">
        <v>69</v>
      </c>
      <c r="G33" s="506">
        <v>10</v>
      </c>
      <c r="H33" s="180">
        <v>42979</v>
      </c>
      <c r="I33" s="119"/>
      <c r="J33" s="120"/>
      <c r="K33" s="506" t="s">
        <v>723</v>
      </c>
      <c r="L33" s="119" t="s">
        <v>725</v>
      </c>
      <c r="M33" s="504" t="s">
        <v>679</v>
      </c>
      <c r="N33" s="181">
        <v>0</v>
      </c>
      <c r="O33" s="181">
        <v>0</v>
      </c>
      <c r="P33" s="181">
        <v>0</v>
      </c>
      <c r="Q33" s="181">
        <v>0</v>
      </c>
      <c r="R33" s="181">
        <v>0</v>
      </c>
      <c r="S33" s="181">
        <v>0</v>
      </c>
      <c r="T33" s="181">
        <v>0</v>
      </c>
      <c r="U33" s="181">
        <v>0</v>
      </c>
      <c r="V33" s="181">
        <v>0</v>
      </c>
      <c r="W33" s="181">
        <v>0</v>
      </c>
      <c r="X33" s="181">
        <v>0</v>
      </c>
      <c r="Y33" s="181">
        <v>0</v>
      </c>
      <c r="Z33" s="181">
        <v>0</v>
      </c>
      <c r="AA33" s="181">
        <v>0</v>
      </c>
    </row>
    <row r="34" spans="1:27" ht="50.1" customHeight="1" thickBot="1">
      <c r="A34" s="109">
        <v>23</v>
      </c>
      <c r="B34" s="119" t="s">
        <v>681</v>
      </c>
      <c r="C34" s="503" t="s">
        <v>715</v>
      </c>
      <c r="D34" s="119" t="s">
        <v>81</v>
      </c>
      <c r="E34" s="119" t="s">
        <v>86</v>
      </c>
      <c r="F34" s="119" t="s">
        <v>69</v>
      </c>
      <c r="G34" s="506">
        <v>15</v>
      </c>
      <c r="H34" s="180">
        <v>40787</v>
      </c>
      <c r="I34" s="119"/>
      <c r="J34" s="120"/>
      <c r="K34" s="506" t="s">
        <v>705</v>
      </c>
      <c r="L34" s="119" t="s">
        <v>725</v>
      </c>
      <c r="M34" s="504" t="s">
        <v>679</v>
      </c>
      <c r="N34" s="181">
        <v>0</v>
      </c>
      <c r="O34" s="181">
        <v>0</v>
      </c>
      <c r="P34" s="181">
        <v>0</v>
      </c>
      <c r="Q34" s="181">
        <v>0</v>
      </c>
      <c r="R34" s="181">
        <v>0</v>
      </c>
      <c r="S34" s="181">
        <v>0</v>
      </c>
      <c r="T34" s="181">
        <v>0</v>
      </c>
      <c r="U34" s="181">
        <v>0</v>
      </c>
      <c r="V34" s="181">
        <v>0</v>
      </c>
      <c r="W34" s="181">
        <v>0</v>
      </c>
      <c r="X34" s="181">
        <v>0</v>
      </c>
      <c r="Y34" s="181">
        <v>0</v>
      </c>
      <c r="Z34" s="181">
        <v>0</v>
      </c>
      <c r="AA34" s="181">
        <v>0</v>
      </c>
    </row>
    <row r="35" spans="1:27" ht="50.1" customHeight="1" thickBot="1">
      <c r="A35" s="109">
        <v>24</v>
      </c>
      <c r="B35" s="119" t="s">
        <v>681</v>
      </c>
      <c r="C35" s="503" t="s">
        <v>716</v>
      </c>
      <c r="D35" s="119" t="s">
        <v>81</v>
      </c>
      <c r="E35" s="119" t="s">
        <v>86</v>
      </c>
      <c r="F35" s="119" t="s">
        <v>69</v>
      </c>
      <c r="G35" s="506">
        <v>19</v>
      </c>
      <c r="H35" s="180">
        <v>40787</v>
      </c>
      <c r="I35" s="119"/>
      <c r="J35" s="120"/>
      <c r="K35" s="506" t="s">
        <v>705</v>
      </c>
      <c r="L35" s="119" t="s">
        <v>725</v>
      </c>
      <c r="M35" s="504" t="s">
        <v>679</v>
      </c>
      <c r="N35" s="181">
        <v>0</v>
      </c>
      <c r="O35" s="181">
        <v>0</v>
      </c>
      <c r="P35" s="181">
        <v>0</v>
      </c>
      <c r="Q35" s="181">
        <v>0</v>
      </c>
      <c r="R35" s="181">
        <v>0</v>
      </c>
      <c r="S35" s="181">
        <v>0</v>
      </c>
      <c r="T35" s="181">
        <v>0</v>
      </c>
      <c r="U35" s="181">
        <v>0</v>
      </c>
      <c r="V35" s="181">
        <v>0</v>
      </c>
      <c r="W35" s="181">
        <v>0</v>
      </c>
      <c r="X35" s="181">
        <v>0</v>
      </c>
      <c r="Y35" s="181">
        <v>0</v>
      </c>
      <c r="Z35" s="181">
        <v>0</v>
      </c>
      <c r="AA35" s="181">
        <v>0</v>
      </c>
    </row>
    <row r="36" spans="1:27" ht="50.1" customHeight="1" thickBot="1">
      <c r="A36" s="109">
        <v>25</v>
      </c>
      <c r="B36" s="119" t="s">
        <v>681</v>
      </c>
      <c r="C36" s="503" t="s">
        <v>717</v>
      </c>
      <c r="D36" s="119" t="s">
        <v>81</v>
      </c>
      <c r="E36" s="119" t="s">
        <v>86</v>
      </c>
      <c r="F36" s="119" t="s">
        <v>69</v>
      </c>
      <c r="G36" s="506">
        <v>13</v>
      </c>
      <c r="H36" s="180">
        <v>40787</v>
      </c>
      <c r="I36" s="119"/>
      <c r="J36" s="120"/>
      <c r="K36" s="506" t="s">
        <v>705</v>
      </c>
      <c r="L36" s="119" t="s">
        <v>725</v>
      </c>
      <c r="M36" s="504" t="s">
        <v>679</v>
      </c>
      <c r="N36" s="181">
        <v>0</v>
      </c>
      <c r="O36" s="181">
        <v>0</v>
      </c>
      <c r="P36" s="181">
        <v>0</v>
      </c>
      <c r="Q36" s="181">
        <v>0</v>
      </c>
      <c r="R36" s="181">
        <v>0</v>
      </c>
      <c r="S36" s="181">
        <v>0</v>
      </c>
      <c r="T36" s="181">
        <v>0</v>
      </c>
      <c r="U36" s="181">
        <v>0</v>
      </c>
      <c r="V36" s="181">
        <v>0</v>
      </c>
      <c r="W36" s="181">
        <v>0</v>
      </c>
      <c r="X36" s="181">
        <v>0</v>
      </c>
      <c r="Y36" s="181">
        <v>0</v>
      </c>
      <c r="Z36" s="181">
        <v>0</v>
      </c>
      <c r="AA36" s="181">
        <v>0</v>
      </c>
    </row>
    <row r="37" spans="1:27" ht="50.1" customHeight="1" thickBot="1">
      <c r="A37" s="109">
        <v>26</v>
      </c>
      <c r="B37" s="119" t="s">
        <v>681</v>
      </c>
      <c r="C37" s="503" t="s">
        <v>718</v>
      </c>
      <c r="D37" s="119" t="s">
        <v>81</v>
      </c>
      <c r="E37" s="119" t="s">
        <v>86</v>
      </c>
      <c r="F37" s="119" t="s">
        <v>69</v>
      </c>
      <c r="G37" s="506">
        <v>11</v>
      </c>
      <c r="H37" s="180">
        <v>40787</v>
      </c>
      <c r="I37" s="119"/>
      <c r="J37" s="120"/>
      <c r="K37" s="506" t="s">
        <v>724</v>
      </c>
      <c r="L37" s="119" t="s">
        <v>725</v>
      </c>
      <c r="M37" s="504" t="s">
        <v>679</v>
      </c>
      <c r="N37" s="181">
        <v>0</v>
      </c>
      <c r="O37" s="181">
        <v>0</v>
      </c>
      <c r="P37" s="181">
        <v>0</v>
      </c>
      <c r="Q37" s="181">
        <v>0</v>
      </c>
      <c r="R37" s="181">
        <v>0</v>
      </c>
      <c r="S37" s="181">
        <v>0</v>
      </c>
      <c r="T37" s="181">
        <v>0</v>
      </c>
      <c r="U37" s="181">
        <v>0</v>
      </c>
      <c r="V37" s="181">
        <v>0</v>
      </c>
      <c r="W37" s="181">
        <v>0</v>
      </c>
      <c r="X37" s="181">
        <v>0</v>
      </c>
      <c r="Y37" s="181">
        <v>0</v>
      </c>
      <c r="Z37" s="181">
        <v>0</v>
      </c>
      <c r="AA37" s="181">
        <v>0</v>
      </c>
    </row>
    <row r="38" spans="1:27" ht="50.1" customHeight="1" thickBot="1">
      <c r="A38" s="109">
        <v>27</v>
      </c>
      <c r="B38" s="119" t="s">
        <v>681</v>
      </c>
      <c r="C38" s="503" t="s">
        <v>719</v>
      </c>
      <c r="D38" s="119" t="s">
        <v>81</v>
      </c>
      <c r="E38" s="119" t="s">
        <v>86</v>
      </c>
      <c r="F38" s="119" t="s">
        <v>69</v>
      </c>
      <c r="G38" s="506">
        <v>14</v>
      </c>
      <c r="H38" s="180">
        <v>40787</v>
      </c>
      <c r="I38" s="119"/>
      <c r="J38" s="120"/>
      <c r="K38" s="506" t="s">
        <v>705</v>
      </c>
      <c r="L38" s="119" t="s">
        <v>725</v>
      </c>
      <c r="M38" s="504" t="s">
        <v>679</v>
      </c>
      <c r="N38" s="181">
        <v>0</v>
      </c>
      <c r="O38" s="181">
        <v>0</v>
      </c>
      <c r="P38" s="181">
        <v>0</v>
      </c>
      <c r="Q38" s="181">
        <v>0</v>
      </c>
      <c r="R38" s="181">
        <v>0</v>
      </c>
      <c r="S38" s="181">
        <v>0</v>
      </c>
      <c r="T38" s="181">
        <v>0</v>
      </c>
      <c r="U38" s="181">
        <v>0</v>
      </c>
      <c r="V38" s="181">
        <v>0</v>
      </c>
      <c r="W38" s="181">
        <v>0</v>
      </c>
      <c r="X38" s="181">
        <v>0</v>
      </c>
      <c r="Y38" s="181">
        <v>0</v>
      </c>
      <c r="Z38" s="181">
        <v>0</v>
      </c>
      <c r="AA38" s="181">
        <v>0</v>
      </c>
    </row>
    <row r="39" spans="1:27" ht="50.1" customHeight="1" thickBot="1">
      <c r="A39" s="109">
        <v>28</v>
      </c>
      <c r="B39" s="119" t="s">
        <v>681</v>
      </c>
      <c r="C39" s="503" t="s">
        <v>720</v>
      </c>
      <c r="D39" s="119" t="s">
        <v>81</v>
      </c>
      <c r="E39" s="119" t="s">
        <v>86</v>
      </c>
      <c r="F39" s="119" t="s">
        <v>69</v>
      </c>
      <c r="G39" s="506">
        <v>11</v>
      </c>
      <c r="H39" s="180">
        <v>40787</v>
      </c>
      <c r="I39" s="119"/>
      <c r="J39" s="120"/>
      <c r="K39" s="506" t="s">
        <v>706</v>
      </c>
      <c r="L39" s="119" t="s">
        <v>725</v>
      </c>
      <c r="M39" s="504" t="s">
        <v>679</v>
      </c>
      <c r="N39" s="181">
        <v>0</v>
      </c>
      <c r="O39" s="181">
        <v>0</v>
      </c>
      <c r="P39" s="181">
        <v>0</v>
      </c>
      <c r="Q39" s="181">
        <v>0</v>
      </c>
      <c r="R39" s="181">
        <v>0</v>
      </c>
      <c r="S39" s="181">
        <v>0</v>
      </c>
      <c r="T39" s="181">
        <v>0</v>
      </c>
      <c r="U39" s="181">
        <v>0</v>
      </c>
      <c r="V39" s="181">
        <v>0</v>
      </c>
      <c r="W39" s="181">
        <v>0</v>
      </c>
      <c r="X39" s="181">
        <v>0</v>
      </c>
      <c r="Y39" s="181">
        <v>0</v>
      </c>
      <c r="Z39" s="181">
        <v>0</v>
      </c>
      <c r="AA39" s="181">
        <v>0</v>
      </c>
    </row>
    <row r="40" spans="1:27" ht="50.1" customHeight="1" thickBot="1">
      <c r="A40" s="109">
        <v>29</v>
      </c>
      <c r="B40" s="119" t="s">
        <v>681</v>
      </c>
      <c r="C40" s="503" t="s">
        <v>721</v>
      </c>
      <c r="D40" s="119" t="s">
        <v>81</v>
      </c>
      <c r="E40" s="119" t="s">
        <v>86</v>
      </c>
      <c r="F40" s="119" t="s">
        <v>69</v>
      </c>
      <c r="G40" s="506">
        <v>11</v>
      </c>
      <c r="H40" s="180">
        <v>40787</v>
      </c>
      <c r="I40" s="119"/>
      <c r="J40" s="120"/>
      <c r="K40" s="506" t="s">
        <v>706</v>
      </c>
      <c r="L40" s="119" t="s">
        <v>725</v>
      </c>
      <c r="M40" s="507" t="s">
        <v>679</v>
      </c>
      <c r="N40" s="181">
        <v>0</v>
      </c>
      <c r="O40" s="181">
        <v>0</v>
      </c>
      <c r="P40" s="181">
        <v>0</v>
      </c>
      <c r="Q40" s="181">
        <v>0</v>
      </c>
      <c r="R40" s="181">
        <v>0</v>
      </c>
      <c r="S40" s="181">
        <v>0</v>
      </c>
      <c r="T40" s="181">
        <v>0</v>
      </c>
      <c r="U40" s="181">
        <v>0</v>
      </c>
      <c r="V40" s="181">
        <v>0</v>
      </c>
      <c r="W40" s="181">
        <v>0</v>
      </c>
      <c r="X40" s="181">
        <v>0</v>
      </c>
      <c r="Y40" s="181">
        <v>0</v>
      </c>
      <c r="Z40" s="181">
        <v>0</v>
      </c>
      <c r="AA40" s="181">
        <v>0</v>
      </c>
    </row>
    <row r="41" spans="1:27" ht="50.1" customHeight="1" thickBot="1">
      <c r="A41" s="109">
        <v>30</v>
      </c>
      <c r="B41" s="119" t="s">
        <v>769</v>
      </c>
      <c r="C41" s="502" t="s">
        <v>726</v>
      </c>
      <c r="D41" s="119" t="s">
        <v>102</v>
      </c>
      <c r="E41" s="119"/>
      <c r="F41" s="119" t="s">
        <v>73</v>
      </c>
      <c r="G41" s="509">
        <v>15</v>
      </c>
      <c r="H41" s="180">
        <v>43709</v>
      </c>
      <c r="I41" s="119"/>
      <c r="J41" s="119"/>
      <c r="K41" s="505" t="s">
        <v>727</v>
      </c>
      <c r="L41" s="119" t="s">
        <v>728</v>
      </c>
      <c r="M41" s="507" t="s">
        <v>729</v>
      </c>
      <c r="N41" s="181">
        <v>0</v>
      </c>
      <c r="O41" s="181">
        <v>0</v>
      </c>
      <c r="P41" s="181">
        <v>0</v>
      </c>
      <c r="Q41" s="181">
        <v>0</v>
      </c>
      <c r="R41" s="181">
        <v>0</v>
      </c>
      <c r="S41" s="181">
        <v>0</v>
      </c>
      <c r="T41" s="181">
        <v>0</v>
      </c>
      <c r="U41" s="181">
        <v>0</v>
      </c>
      <c r="V41" s="181">
        <v>0</v>
      </c>
      <c r="W41" s="181">
        <v>0</v>
      </c>
      <c r="X41" s="181">
        <v>0</v>
      </c>
      <c r="Y41" s="181">
        <v>0</v>
      </c>
      <c r="Z41" s="181">
        <v>0</v>
      </c>
      <c r="AA41" s="181">
        <v>0</v>
      </c>
    </row>
    <row r="42" spans="1:27" ht="50.1" customHeight="1" thickBot="1">
      <c r="A42" s="109">
        <v>31</v>
      </c>
      <c r="B42" s="119" t="s">
        <v>769</v>
      </c>
      <c r="C42" s="510" t="s">
        <v>730</v>
      </c>
      <c r="D42" s="119" t="s">
        <v>81</v>
      </c>
      <c r="E42" s="119" t="s">
        <v>91</v>
      </c>
      <c r="F42" s="119" t="s">
        <v>71</v>
      </c>
      <c r="G42" s="506">
        <v>4</v>
      </c>
      <c r="H42" s="180">
        <v>43374</v>
      </c>
      <c r="I42" s="119"/>
      <c r="J42" s="120"/>
      <c r="K42" s="505" t="s">
        <v>727</v>
      </c>
      <c r="L42" s="119" t="s">
        <v>728</v>
      </c>
      <c r="M42" s="507" t="s">
        <v>729</v>
      </c>
      <c r="N42" s="181">
        <v>0</v>
      </c>
      <c r="O42" s="181">
        <v>0</v>
      </c>
      <c r="P42" s="181">
        <v>0</v>
      </c>
      <c r="Q42" s="181">
        <v>0</v>
      </c>
      <c r="R42" s="181">
        <v>0</v>
      </c>
      <c r="S42" s="181">
        <v>0</v>
      </c>
      <c r="T42" s="181">
        <v>0</v>
      </c>
      <c r="U42" s="181">
        <v>0</v>
      </c>
      <c r="V42" s="181">
        <v>0</v>
      </c>
      <c r="W42" s="181">
        <v>0</v>
      </c>
      <c r="X42" s="181">
        <v>0</v>
      </c>
      <c r="Y42" s="181">
        <v>0</v>
      </c>
      <c r="Z42" s="181">
        <v>0</v>
      </c>
      <c r="AA42" s="181">
        <v>0</v>
      </c>
    </row>
    <row r="43" spans="1:27" ht="50.1" customHeight="1" thickBot="1">
      <c r="A43" s="109">
        <v>32</v>
      </c>
      <c r="B43" s="119" t="s">
        <v>769</v>
      </c>
      <c r="C43" s="510" t="s">
        <v>731</v>
      </c>
      <c r="D43" s="119" t="s">
        <v>102</v>
      </c>
      <c r="E43" s="119"/>
      <c r="F43" s="119" t="s">
        <v>72</v>
      </c>
      <c r="G43" s="506">
        <v>12</v>
      </c>
      <c r="H43" s="180">
        <v>32051</v>
      </c>
      <c r="I43" s="119"/>
      <c r="J43" s="120"/>
      <c r="K43" s="503" t="s">
        <v>727</v>
      </c>
      <c r="L43" s="119" t="s">
        <v>728</v>
      </c>
      <c r="M43" s="507" t="s">
        <v>729</v>
      </c>
      <c r="N43" s="181">
        <v>0</v>
      </c>
      <c r="O43" s="181">
        <v>0</v>
      </c>
      <c r="P43" s="181">
        <v>0</v>
      </c>
      <c r="Q43" s="181">
        <v>0</v>
      </c>
      <c r="R43" s="181">
        <v>0</v>
      </c>
      <c r="S43" s="181">
        <v>0</v>
      </c>
      <c r="T43" s="181">
        <v>0</v>
      </c>
      <c r="U43" s="181">
        <v>0</v>
      </c>
      <c r="V43" s="181">
        <v>0</v>
      </c>
      <c r="W43" s="181">
        <v>0</v>
      </c>
      <c r="X43" s="181">
        <v>0</v>
      </c>
      <c r="Y43" s="181">
        <v>0</v>
      </c>
      <c r="Z43" s="181">
        <v>0</v>
      </c>
      <c r="AA43" s="181">
        <v>0</v>
      </c>
    </row>
    <row r="44" spans="1:27" ht="50.1" customHeight="1" thickBot="1">
      <c r="A44" s="109">
        <v>33</v>
      </c>
      <c r="B44" s="119" t="s">
        <v>769</v>
      </c>
      <c r="C44" s="510" t="s">
        <v>732</v>
      </c>
      <c r="D44" s="119" t="s">
        <v>81</v>
      </c>
      <c r="E44" s="119" t="s">
        <v>92</v>
      </c>
      <c r="F44" s="119" t="s">
        <v>69</v>
      </c>
      <c r="G44" s="506">
        <v>15</v>
      </c>
      <c r="H44" s="180">
        <v>41518</v>
      </c>
      <c r="I44" s="119"/>
      <c r="J44" s="120"/>
      <c r="K44" s="503" t="s">
        <v>733</v>
      </c>
      <c r="L44" s="119" t="s">
        <v>728</v>
      </c>
      <c r="M44" s="507" t="s">
        <v>729</v>
      </c>
      <c r="N44" s="181">
        <v>0</v>
      </c>
      <c r="O44" s="181">
        <v>0</v>
      </c>
      <c r="P44" s="181">
        <v>0</v>
      </c>
      <c r="Q44" s="181">
        <v>0</v>
      </c>
      <c r="R44" s="181">
        <v>0</v>
      </c>
      <c r="S44" s="181">
        <v>0</v>
      </c>
      <c r="T44" s="181">
        <v>0</v>
      </c>
      <c r="U44" s="181">
        <v>0</v>
      </c>
      <c r="V44" s="181">
        <v>0</v>
      </c>
      <c r="W44" s="181">
        <v>0</v>
      </c>
      <c r="X44" s="181">
        <v>0</v>
      </c>
      <c r="Y44" s="181">
        <v>0</v>
      </c>
      <c r="Z44" s="181">
        <v>0</v>
      </c>
      <c r="AA44" s="181">
        <v>0</v>
      </c>
    </row>
    <row r="45" spans="1:27" ht="50.1" customHeight="1" thickBot="1">
      <c r="A45" s="109">
        <v>34</v>
      </c>
      <c r="B45" s="119" t="s">
        <v>769</v>
      </c>
      <c r="C45" s="503" t="s">
        <v>734</v>
      </c>
      <c r="D45" s="119" t="s">
        <v>81</v>
      </c>
      <c r="E45" s="119" t="s">
        <v>92</v>
      </c>
      <c r="F45" s="119" t="s">
        <v>69</v>
      </c>
      <c r="G45" s="506">
        <v>8</v>
      </c>
      <c r="H45" s="180">
        <v>41518</v>
      </c>
      <c r="I45" s="119"/>
      <c r="J45" s="120"/>
      <c r="K45" s="503" t="s">
        <v>733</v>
      </c>
      <c r="L45" s="119" t="s">
        <v>728</v>
      </c>
      <c r="M45" s="507" t="s">
        <v>729</v>
      </c>
      <c r="N45" s="181">
        <v>0</v>
      </c>
      <c r="O45" s="181">
        <v>0</v>
      </c>
      <c r="P45" s="181">
        <v>0</v>
      </c>
      <c r="Q45" s="181">
        <v>1</v>
      </c>
      <c r="R45" s="181">
        <v>0</v>
      </c>
      <c r="S45" s="181">
        <v>0</v>
      </c>
      <c r="T45" s="181">
        <v>0</v>
      </c>
      <c r="U45" s="181">
        <v>0</v>
      </c>
      <c r="V45" s="181">
        <v>0</v>
      </c>
      <c r="W45" s="181">
        <v>0</v>
      </c>
      <c r="X45" s="181">
        <v>0</v>
      </c>
      <c r="Y45" s="181">
        <v>0</v>
      </c>
      <c r="Z45" s="181">
        <v>0</v>
      </c>
      <c r="AA45" s="181">
        <v>0</v>
      </c>
    </row>
    <row r="46" spans="1:27" ht="50.1" customHeight="1" thickBot="1">
      <c r="A46" s="109">
        <v>35</v>
      </c>
      <c r="B46" s="119" t="s">
        <v>769</v>
      </c>
      <c r="C46" s="119" t="s">
        <v>735</v>
      </c>
      <c r="D46" s="119" t="s">
        <v>81</v>
      </c>
      <c r="E46" s="119" t="s">
        <v>92</v>
      </c>
      <c r="F46" s="119" t="s">
        <v>69</v>
      </c>
      <c r="G46" s="506">
        <v>6</v>
      </c>
      <c r="H46" s="180">
        <v>42675</v>
      </c>
      <c r="I46" s="119"/>
      <c r="J46" s="120"/>
      <c r="K46" s="503" t="s">
        <v>733</v>
      </c>
      <c r="L46" s="119" t="s">
        <v>728</v>
      </c>
      <c r="M46" s="507" t="s">
        <v>729</v>
      </c>
      <c r="N46" s="181">
        <v>0</v>
      </c>
      <c r="O46" s="181">
        <v>0</v>
      </c>
      <c r="P46" s="181">
        <v>0</v>
      </c>
      <c r="Q46" s="181">
        <v>0</v>
      </c>
      <c r="R46" s="181">
        <v>0</v>
      </c>
      <c r="S46" s="181">
        <v>0</v>
      </c>
      <c r="T46" s="181">
        <v>0</v>
      </c>
      <c r="U46" s="181">
        <v>0</v>
      </c>
      <c r="V46" s="181">
        <v>0</v>
      </c>
      <c r="W46" s="181">
        <v>0</v>
      </c>
      <c r="X46" s="181">
        <v>0</v>
      </c>
      <c r="Y46" s="181">
        <v>0</v>
      </c>
      <c r="Z46" s="181">
        <v>0</v>
      </c>
      <c r="AA46" s="181">
        <v>0</v>
      </c>
    </row>
    <row r="47" spans="1:27" ht="50.1" customHeight="1" thickBot="1">
      <c r="A47" s="109">
        <v>36</v>
      </c>
      <c r="B47" s="119" t="s">
        <v>769</v>
      </c>
      <c r="C47" s="511" t="s">
        <v>736</v>
      </c>
      <c r="D47" s="119" t="s">
        <v>81</v>
      </c>
      <c r="E47" s="119" t="s">
        <v>459</v>
      </c>
      <c r="F47" s="119" t="s">
        <v>69</v>
      </c>
      <c r="G47" s="505">
        <v>18</v>
      </c>
      <c r="H47" s="180">
        <v>35704</v>
      </c>
      <c r="I47" s="119"/>
      <c r="J47" s="120"/>
      <c r="K47" s="503" t="s">
        <v>737</v>
      </c>
      <c r="L47" s="119" t="s">
        <v>728</v>
      </c>
      <c r="M47" s="507" t="s">
        <v>729</v>
      </c>
      <c r="N47" s="181">
        <v>1</v>
      </c>
      <c r="O47" s="181">
        <v>1</v>
      </c>
      <c r="P47" s="181">
        <v>0</v>
      </c>
      <c r="Q47" s="181">
        <v>1</v>
      </c>
      <c r="R47" s="181">
        <v>0</v>
      </c>
      <c r="S47" s="181">
        <v>0</v>
      </c>
      <c r="T47" s="181">
        <v>0</v>
      </c>
      <c r="U47" s="181">
        <v>0</v>
      </c>
      <c r="V47" s="181">
        <v>0</v>
      </c>
      <c r="W47" s="181">
        <v>0</v>
      </c>
      <c r="X47" s="181">
        <v>0</v>
      </c>
      <c r="Y47" s="181">
        <v>0</v>
      </c>
      <c r="Z47" s="181">
        <v>0</v>
      </c>
      <c r="AA47" s="181">
        <v>0</v>
      </c>
    </row>
    <row r="48" spans="1:27" ht="50.1" customHeight="1" thickBot="1">
      <c r="A48" s="109">
        <v>37</v>
      </c>
      <c r="B48" s="119" t="s">
        <v>769</v>
      </c>
      <c r="C48" s="510" t="s">
        <v>738</v>
      </c>
      <c r="D48" s="119" t="s">
        <v>102</v>
      </c>
      <c r="E48" s="119"/>
      <c r="F48" s="119" t="s">
        <v>69</v>
      </c>
      <c r="G48" s="506">
        <v>10</v>
      </c>
      <c r="H48" s="180">
        <v>43374</v>
      </c>
      <c r="I48" s="119"/>
      <c r="J48" s="120"/>
      <c r="K48" s="503" t="s">
        <v>739</v>
      </c>
      <c r="L48" s="119" t="s">
        <v>728</v>
      </c>
      <c r="M48" s="507" t="s">
        <v>729</v>
      </c>
      <c r="N48" s="181">
        <v>0</v>
      </c>
      <c r="O48" s="181">
        <v>0</v>
      </c>
      <c r="P48" s="181">
        <v>0</v>
      </c>
      <c r="Q48" s="181">
        <v>0</v>
      </c>
      <c r="R48" s="181">
        <v>0</v>
      </c>
      <c r="S48" s="181">
        <v>0</v>
      </c>
      <c r="T48" s="181">
        <v>0</v>
      </c>
      <c r="U48" s="181">
        <v>0</v>
      </c>
      <c r="V48" s="181">
        <v>0</v>
      </c>
      <c r="W48" s="181">
        <v>0</v>
      </c>
      <c r="X48" s="181">
        <v>0</v>
      </c>
      <c r="Y48" s="181">
        <v>0</v>
      </c>
      <c r="Z48" s="181">
        <v>0</v>
      </c>
      <c r="AA48" s="181">
        <v>0</v>
      </c>
    </row>
    <row r="49" spans="1:27" ht="50.1" customHeight="1" thickBot="1">
      <c r="A49" s="109">
        <v>38</v>
      </c>
      <c r="B49" s="119" t="s">
        <v>769</v>
      </c>
      <c r="C49" s="510" t="s">
        <v>740</v>
      </c>
      <c r="D49" s="119" t="s">
        <v>102</v>
      </c>
      <c r="E49" s="119"/>
      <c r="F49" s="119" t="s">
        <v>69</v>
      </c>
      <c r="G49" s="506">
        <v>12</v>
      </c>
      <c r="H49" s="180">
        <v>43374</v>
      </c>
      <c r="I49" s="119"/>
      <c r="J49" s="120"/>
      <c r="K49" s="503" t="s">
        <v>739</v>
      </c>
      <c r="L49" s="119" t="s">
        <v>728</v>
      </c>
      <c r="M49" s="507" t="s">
        <v>729</v>
      </c>
      <c r="N49" s="181">
        <v>0</v>
      </c>
      <c r="O49" s="181">
        <v>0</v>
      </c>
      <c r="P49" s="181">
        <v>0</v>
      </c>
      <c r="Q49" s="181">
        <v>0</v>
      </c>
      <c r="R49" s="181">
        <v>0</v>
      </c>
      <c r="S49" s="181">
        <v>0</v>
      </c>
      <c r="T49" s="181">
        <v>0</v>
      </c>
      <c r="U49" s="181">
        <v>0</v>
      </c>
      <c r="V49" s="181">
        <v>0</v>
      </c>
      <c r="W49" s="181">
        <v>0</v>
      </c>
      <c r="X49" s="181">
        <v>0</v>
      </c>
      <c r="Y49" s="181">
        <v>0</v>
      </c>
      <c r="Z49" s="181">
        <v>0</v>
      </c>
      <c r="AA49" s="181">
        <v>0</v>
      </c>
    </row>
    <row r="50" spans="1:27" ht="50.1" customHeight="1" thickBot="1">
      <c r="A50" s="109">
        <v>39</v>
      </c>
      <c r="B50" s="119" t="s">
        <v>769</v>
      </c>
      <c r="C50" s="511" t="s">
        <v>741</v>
      </c>
      <c r="D50" s="119" t="s">
        <v>81</v>
      </c>
      <c r="E50" s="119" t="s">
        <v>86</v>
      </c>
      <c r="F50" s="119" t="s">
        <v>69</v>
      </c>
      <c r="G50" s="505">
        <v>12</v>
      </c>
      <c r="H50" s="180">
        <v>43009</v>
      </c>
      <c r="I50" s="119"/>
      <c r="J50" s="120"/>
      <c r="K50" s="502" t="s">
        <v>742</v>
      </c>
      <c r="L50" s="119" t="s">
        <v>728</v>
      </c>
      <c r="M50" s="507" t="s">
        <v>729</v>
      </c>
      <c r="N50" s="181">
        <v>0</v>
      </c>
      <c r="O50" s="181">
        <v>0</v>
      </c>
      <c r="P50" s="181">
        <v>0</v>
      </c>
      <c r="Q50" s="181">
        <v>0</v>
      </c>
      <c r="R50" s="181">
        <v>0</v>
      </c>
      <c r="S50" s="181">
        <v>0</v>
      </c>
      <c r="T50" s="181">
        <v>0</v>
      </c>
      <c r="U50" s="181">
        <v>0</v>
      </c>
      <c r="V50" s="181">
        <v>0</v>
      </c>
      <c r="W50" s="181">
        <v>0</v>
      </c>
      <c r="X50" s="181">
        <v>0</v>
      </c>
      <c r="Y50" s="181">
        <v>0</v>
      </c>
      <c r="Z50" s="181">
        <v>0</v>
      </c>
      <c r="AA50" s="181">
        <v>0</v>
      </c>
    </row>
    <row r="51" spans="1:27" ht="50.1" customHeight="1" thickBot="1">
      <c r="A51" s="109">
        <v>40</v>
      </c>
      <c r="B51" s="119" t="s">
        <v>769</v>
      </c>
      <c r="C51" s="510" t="s">
        <v>743</v>
      </c>
      <c r="D51" s="119" t="s">
        <v>81</v>
      </c>
      <c r="E51" s="119" t="s">
        <v>86</v>
      </c>
      <c r="F51" s="119" t="s">
        <v>69</v>
      </c>
      <c r="G51" s="506">
        <v>33</v>
      </c>
      <c r="H51" s="180">
        <v>43009</v>
      </c>
      <c r="I51" s="119"/>
      <c r="J51" s="120"/>
      <c r="K51" s="503" t="s">
        <v>742</v>
      </c>
      <c r="L51" s="119" t="s">
        <v>728</v>
      </c>
      <c r="M51" s="507" t="s">
        <v>729</v>
      </c>
      <c r="N51" s="181">
        <v>0</v>
      </c>
      <c r="O51" s="181">
        <v>0</v>
      </c>
      <c r="P51" s="181">
        <v>0</v>
      </c>
      <c r="Q51" s="181">
        <v>0</v>
      </c>
      <c r="R51" s="181">
        <v>0</v>
      </c>
      <c r="S51" s="181">
        <v>0</v>
      </c>
      <c r="T51" s="181">
        <v>0</v>
      </c>
      <c r="U51" s="181">
        <v>0</v>
      </c>
      <c r="V51" s="181">
        <v>0</v>
      </c>
      <c r="W51" s="181">
        <v>0</v>
      </c>
      <c r="X51" s="181">
        <v>0</v>
      </c>
      <c r="Y51" s="181">
        <v>0</v>
      </c>
      <c r="Z51" s="181">
        <v>0</v>
      </c>
      <c r="AA51" s="181">
        <v>0</v>
      </c>
    </row>
    <row r="52" spans="1:27" ht="50.1" customHeight="1" thickBot="1">
      <c r="A52" s="109">
        <v>41</v>
      </c>
      <c r="B52" s="119" t="s">
        <v>769</v>
      </c>
      <c r="C52" s="503" t="s">
        <v>744</v>
      </c>
      <c r="D52" s="119" t="s">
        <v>102</v>
      </c>
      <c r="E52" s="119"/>
      <c r="F52" s="119" t="s">
        <v>80</v>
      </c>
      <c r="G52" s="506">
        <v>14</v>
      </c>
      <c r="H52" s="180">
        <v>42309</v>
      </c>
      <c r="I52" s="119"/>
      <c r="J52" s="120"/>
      <c r="K52" s="503" t="s">
        <v>739</v>
      </c>
      <c r="L52" s="119" t="s">
        <v>728</v>
      </c>
      <c r="M52" s="507" t="s">
        <v>729</v>
      </c>
      <c r="N52" s="181">
        <v>0</v>
      </c>
      <c r="O52" s="181">
        <v>0</v>
      </c>
      <c r="P52" s="181">
        <v>0</v>
      </c>
      <c r="Q52" s="181">
        <v>0</v>
      </c>
      <c r="R52" s="181">
        <v>0</v>
      </c>
      <c r="S52" s="181">
        <v>0</v>
      </c>
      <c r="T52" s="181">
        <v>0</v>
      </c>
      <c r="U52" s="181">
        <v>0</v>
      </c>
      <c r="V52" s="181">
        <v>0</v>
      </c>
      <c r="W52" s="181">
        <v>0</v>
      </c>
      <c r="X52" s="181">
        <v>0</v>
      </c>
      <c r="Y52" s="181">
        <v>0</v>
      </c>
      <c r="Z52" s="181">
        <v>0</v>
      </c>
      <c r="AA52" s="181">
        <v>0</v>
      </c>
    </row>
    <row r="53" spans="1:27" ht="50.1" customHeight="1" thickBot="1">
      <c r="A53" s="109">
        <v>42</v>
      </c>
      <c r="B53" s="119" t="s">
        <v>769</v>
      </c>
      <c r="C53" s="510" t="s">
        <v>745</v>
      </c>
      <c r="D53" s="119" t="s">
        <v>102</v>
      </c>
      <c r="E53" s="119"/>
      <c r="F53" s="119" t="s">
        <v>72</v>
      </c>
      <c r="G53" s="506">
        <v>36</v>
      </c>
      <c r="H53" s="180">
        <v>40817</v>
      </c>
      <c r="I53" s="119"/>
      <c r="J53" s="120"/>
      <c r="K53" s="503" t="s">
        <v>739</v>
      </c>
      <c r="L53" s="119" t="s">
        <v>728</v>
      </c>
      <c r="M53" s="507" t="s">
        <v>729</v>
      </c>
      <c r="N53" s="181">
        <v>0</v>
      </c>
      <c r="O53" s="181">
        <v>0</v>
      </c>
      <c r="P53" s="181">
        <v>0</v>
      </c>
      <c r="Q53" s="181">
        <v>0</v>
      </c>
      <c r="R53" s="181">
        <v>0</v>
      </c>
      <c r="S53" s="181">
        <v>0</v>
      </c>
      <c r="T53" s="181">
        <v>0</v>
      </c>
      <c r="U53" s="181">
        <v>0</v>
      </c>
      <c r="V53" s="181">
        <v>0</v>
      </c>
      <c r="W53" s="181">
        <v>0</v>
      </c>
      <c r="X53" s="181">
        <v>0</v>
      </c>
      <c r="Y53" s="181">
        <v>0</v>
      </c>
      <c r="Z53" s="181">
        <v>0</v>
      </c>
      <c r="AA53" s="181">
        <v>0</v>
      </c>
    </row>
    <row r="54" spans="1:27" ht="50.1" customHeight="1" thickBot="1">
      <c r="A54" s="109">
        <v>43</v>
      </c>
      <c r="B54" s="119" t="s">
        <v>769</v>
      </c>
      <c r="C54" s="510" t="s">
        <v>746</v>
      </c>
      <c r="D54" s="119" t="s">
        <v>102</v>
      </c>
      <c r="E54" s="119"/>
      <c r="F54" s="119" t="s">
        <v>70</v>
      </c>
      <c r="G54" s="506">
        <v>30</v>
      </c>
      <c r="H54" s="180">
        <v>40787</v>
      </c>
      <c r="I54" s="119"/>
      <c r="J54" s="120"/>
      <c r="K54" s="503" t="s">
        <v>742</v>
      </c>
      <c r="L54" s="119" t="s">
        <v>728</v>
      </c>
      <c r="M54" s="507" t="s">
        <v>729</v>
      </c>
      <c r="N54" s="181">
        <v>0</v>
      </c>
      <c r="O54" s="181">
        <v>0</v>
      </c>
      <c r="P54" s="181">
        <v>0</v>
      </c>
      <c r="Q54" s="181">
        <v>0</v>
      </c>
      <c r="R54" s="181">
        <v>0</v>
      </c>
      <c r="S54" s="181">
        <v>0</v>
      </c>
      <c r="T54" s="181">
        <v>0</v>
      </c>
      <c r="U54" s="181">
        <v>0</v>
      </c>
      <c r="V54" s="181">
        <v>0</v>
      </c>
      <c r="W54" s="181">
        <v>0</v>
      </c>
      <c r="X54" s="181">
        <v>0</v>
      </c>
      <c r="Y54" s="181">
        <v>0</v>
      </c>
      <c r="Z54" s="181">
        <v>0</v>
      </c>
      <c r="AA54" s="181">
        <v>0</v>
      </c>
    </row>
    <row r="55" spans="1:27" ht="50.1" customHeight="1" thickBot="1">
      <c r="A55" s="109">
        <v>44</v>
      </c>
      <c r="B55" s="119" t="s">
        <v>769</v>
      </c>
      <c r="C55" s="510" t="s">
        <v>747</v>
      </c>
      <c r="D55" s="119" t="s">
        <v>102</v>
      </c>
      <c r="E55" s="119"/>
      <c r="F55" s="119" t="s">
        <v>73</v>
      </c>
      <c r="G55" s="506">
        <v>40</v>
      </c>
      <c r="H55" s="180">
        <v>43435</v>
      </c>
      <c r="I55" s="119"/>
      <c r="J55" s="120"/>
      <c r="K55" s="503" t="s">
        <v>739</v>
      </c>
      <c r="L55" s="119" t="s">
        <v>728</v>
      </c>
      <c r="M55" s="507" t="s">
        <v>729</v>
      </c>
      <c r="N55" s="181">
        <v>0</v>
      </c>
      <c r="O55" s="181">
        <v>0</v>
      </c>
      <c r="P55" s="181">
        <v>0</v>
      </c>
      <c r="Q55" s="181">
        <v>0</v>
      </c>
      <c r="R55" s="181">
        <v>0</v>
      </c>
      <c r="S55" s="181">
        <v>0</v>
      </c>
      <c r="T55" s="181">
        <v>0</v>
      </c>
      <c r="U55" s="181">
        <v>0</v>
      </c>
      <c r="V55" s="181">
        <v>0</v>
      </c>
      <c r="W55" s="181">
        <v>0</v>
      </c>
      <c r="X55" s="181">
        <v>0</v>
      </c>
      <c r="Y55" s="181">
        <v>0</v>
      </c>
      <c r="Z55" s="181">
        <v>0</v>
      </c>
      <c r="AA55" s="181">
        <v>0</v>
      </c>
    </row>
    <row r="56" spans="1:27" ht="50.1" customHeight="1" thickBot="1">
      <c r="A56" s="109">
        <v>45</v>
      </c>
      <c r="B56" s="119" t="s">
        <v>769</v>
      </c>
      <c r="C56" s="510" t="s">
        <v>748</v>
      </c>
      <c r="D56" s="119" t="s">
        <v>81</v>
      </c>
      <c r="E56" s="119" t="s">
        <v>463</v>
      </c>
      <c r="F56" s="119" t="s">
        <v>69</v>
      </c>
      <c r="G56" s="506">
        <v>10</v>
      </c>
      <c r="H56" s="180">
        <v>41883</v>
      </c>
      <c r="I56" s="119"/>
      <c r="J56" s="120"/>
      <c r="K56" s="503" t="s">
        <v>749</v>
      </c>
      <c r="L56" s="119" t="s">
        <v>728</v>
      </c>
      <c r="M56" s="507" t="s">
        <v>729</v>
      </c>
      <c r="N56" s="181">
        <v>0</v>
      </c>
      <c r="O56" s="181">
        <v>0</v>
      </c>
      <c r="P56" s="181">
        <v>0</v>
      </c>
      <c r="Q56" s="181">
        <v>0</v>
      </c>
      <c r="R56" s="181">
        <v>1</v>
      </c>
      <c r="S56" s="181">
        <v>0</v>
      </c>
      <c r="T56" s="181">
        <v>0</v>
      </c>
      <c r="U56" s="181">
        <v>0</v>
      </c>
      <c r="V56" s="181">
        <v>0</v>
      </c>
      <c r="W56" s="181">
        <v>0</v>
      </c>
      <c r="X56" s="181">
        <v>0</v>
      </c>
      <c r="Y56" s="181">
        <v>0</v>
      </c>
      <c r="Z56" s="181">
        <v>0</v>
      </c>
      <c r="AA56" s="181">
        <v>0</v>
      </c>
    </row>
    <row r="57" spans="1:27" ht="50.1" customHeight="1" thickBot="1">
      <c r="A57" s="109">
        <v>46</v>
      </c>
      <c r="B57" s="119" t="s">
        <v>769</v>
      </c>
      <c r="C57" s="511" t="s">
        <v>750</v>
      </c>
      <c r="D57" s="119" t="s">
        <v>102</v>
      </c>
      <c r="E57" s="119"/>
      <c r="F57" s="119" t="s">
        <v>69</v>
      </c>
      <c r="G57" s="505">
        <v>20</v>
      </c>
      <c r="H57" s="180">
        <v>43009</v>
      </c>
      <c r="I57" s="119"/>
      <c r="J57" s="120"/>
      <c r="K57" s="502" t="s">
        <v>751</v>
      </c>
      <c r="L57" s="119" t="s">
        <v>728</v>
      </c>
      <c r="M57" s="507" t="s">
        <v>729</v>
      </c>
      <c r="N57" s="181">
        <v>0</v>
      </c>
      <c r="O57" s="181">
        <v>0</v>
      </c>
      <c r="P57" s="181">
        <v>0</v>
      </c>
      <c r="Q57" s="181">
        <v>0</v>
      </c>
      <c r="R57" s="181">
        <v>0</v>
      </c>
      <c r="S57" s="181">
        <v>0</v>
      </c>
      <c r="T57" s="181">
        <v>0</v>
      </c>
      <c r="U57" s="181">
        <v>0</v>
      </c>
      <c r="V57" s="181">
        <v>0</v>
      </c>
      <c r="W57" s="181">
        <v>0</v>
      </c>
      <c r="X57" s="181">
        <v>0</v>
      </c>
      <c r="Y57" s="181">
        <v>0</v>
      </c>
      <c r="Z57" s="181">
        <v>0</v>
      </c>
      <c r="AA57" s="181">
        <v>0</v>
      </c>
    </row>
    <row r="58" spans="1:27" ht="50.1" customHeight="1" thickBot="1">
      <c r="A58" s="109">
        <v>47</v>
      </c>
      <c r="B58" s="119" t="s">
        <v>769</v>
      </c>
      <c r="C58" s="510" t="s">
        <v>752</v>
      </c>
      <c r="D58" s="119" t="s">
        <v>102</v>
      </c>
      <c r="E58" s="119"/>
      <c r="F58" s="119" t="s">
        <v>69</v>
      </c>
      <c r="G58" s="506">
        <v>10</v>
      </c>
      <c r="H58" s="180">
        <v>43009</v>
      </c>
      <c r="I58" s="119"/>
      <c r="J58" s="120"/>
      <c r="K58" s="503" t="s">
        <v>751</v>
      </c>
      <c r="L58" s="119" t="s">
        <v>728</v>
      </c>
      <c r="M58" s="507" t="s">
        <v>729</v>
      </c>
      <c r="N58" s="181">
        <v>0</v>
      </c>
      <c r="O58" s="181">
        <v>0</v>
      </c>
      <c r="P58" s="181">
        <v>0</v>
      </c>
      <c r="Q58" s="181">
        <v>0</v>
      </c>
      <c r="R58" s="181">
        <v>0</v>
      </c>
      <c r="S58" s="181">
        <v>0</v>
      </c>
      <c r="T58" s="181">
        <v>0</v>
      </c>
      <c r="U58" s="181">
        <v>0</v>
      </c>
      <c r="V58" s="181">
        <v>0</v>
      </c>
      <c r="W58" s="181">
        <v>0</v>
      </c>
      <c r="X58" s="181">
        <v>0</v>
      </c>
      <c r="Y58" s="181">
        <v>0</v>
      </c>
      <c r="Z58" s="181">
        <v>0</v>
      </c>
      <c r="AA58" s="181">
        <v>0</v>
      </c>
    </row>
    <row r="59" spans="1:27" ht="50.1" customHeight="1" thickBot="1">
      <c r="A59" s="109">
        <v>48</v>
      </c>
      <c r="B59" s="119" t="s">
        <v>769</v>
      </c>
      <c r="C59" s="510" t="s">
        <v>753</v>
      </c>
      <c r="D59" s="119" t="s">
        <v>81</v>
      </c>
      <c r="E59" s="119" t="s">
        <v>456</v>
      </c>
      <c r="F59" s="119" t="s">
        <v>73</v>
      </c>
      <c r="G59" s="506">
        <v>16</v>
      </c>
      <c r="H59" s="180">
        <v>43405</v>
      </c>
      <c r="I59" s="119"/>
      <c r="J59" s="120"/>
      <c r="K59" s="503" t="s">
        <v>754</v>
      </c>
      <c r="L59" s="119" t="s">
        <v>728</v>
      </c>
      <c r="M59" s="507" t="s">
        <v>729</v>
      </c>
      <c r="N59" s="181">
        <v>0</v>
      </c>
      <c r="O59" s="181">
        <v>0</v>
      </c>
      <c r="P59" s="181">
        <v>0</v>
      </c>
      <c r="Q59" s="181">
        <v>0</v>
      </c>
      <c r="R59" s="181">
        <v>0</v>
      </c>
      <c r="S59" s="181">
        <v>0</v>
      </c>
      <c r="T59" s="181">
        <v>0</v>
      </c>
      <c r="U59" s="181">
        <v>0</v>
      </c>
      <c r="V59" s="181">
        <v>0</v>
      </c>
      <c r="W59" s="181">
        <v>0</v>
      </c>
      <c r="X59" s="181">
        <v>0</v>
      </c>
      <c r="Y59" s="181">
        <v>0</v>
      </c>
      <c r="Z59" s="181">
        <v>0</v>
      </c>
      <c r="AA59" s="181"/>
    </row>
    <row r="60" spans="1:27" ht="50.1" customHeight="1" thickBot="1">
      <c r="A60" s="109">
        <v>49</v>
      </c>
      <c r="B60" s="119" t="s">
        <v>769</v>
      </c>
      <c r="C60" s="510" t="s">
        <v>755</v>
      </c>
      <c r="D60" s="119" t="s">
        <v>102</v>
      </c>
      <c r="E60" s="119"/>
      <c r="F60" s="119" t="s">
        <v>69</v>
      </c>
      <c r="G60" s="506">
        <v>10</v>
      </c>
      <c r="H60" s="180">
        <v>43405</v>
      </c>
      <c r="I60" s="119"/>
      <c r="J60" s="120"/>
      <c r="K60" s="503" t="s">
        <v>754</v>
      </c>
      <c r="L60" s="119" t="s">
        <v>728</v>
      </c>
      <c r="M60" s="507" t="s">
        <v>729</v>
      </c>
      <c r="N60" s="181">
        <v>0</v>
      </c>
      <c r="O60" s="181">
        <v>0</v>
      </c>
      <c r="P60" s="181">
        <v>0</v>
      </c>
      <c r="Q60" s="181">
        <v>0</v>
      </c>
      <c r="R60" s="181">
        <v>0</v>
      </c>
      <c r="S60" s="181">
        <v>0</v>
      </c>
      <c r="T60" s="181">
        <v>0</v>
      </c>
      <c r="U60" s="181">
        <v>0</v>
      </c>
      <c r="V60" s="181">
        <v>0</v>
      </c>
      <c r="W60" s="181">
        <v>0</v>
      </c>
      <c r="X60" s="181">
        <v>0</v>
      </c>
      <c r="Y60" s="181">
        <v>0</v>
      </c>
      <c r="Z60" s="181">
        <v>0</v>
      </c>
      <c r="AA60" s="181">
        <v>0</v>
      </c>
    </row>
    <row r="61" spans="1:27" ht="50.1" customHeight="1" thickBot="1">
      <c r="A61" s="109">
        <v>50</v>
      </c>
      <c r="B61" s="119" t="s">
        <v>769</v>
      </c>
      <c r="C61" s="510" t="s">
        <v>756</v>
      </c>
      <c r="D61" s="119" t="s">
        <v>102</v>
      </c>
      <c r="E61" s="119"/>
      <c r="F61" s="119" t="s">
        <v>70</v>
      </c>
      <c r="G61" s="506">
        <v>10</v>
      </c>
      <c r="H61" s="180">
        <v>41944</v>
      </c>
      <c r="I61" s="119"/>
      <c r="J61" s="120"/>
      <c r="K61" s="503" t="s">
        <v>737</v>
      </c>
      <c r="L61" s="119" t="s">
        <v>728</v>
      </c>
      <c r="M61" s="507" t="s">
        <v>729</v>
      </c>
      <c r="N61" s="181">
        <v>0</v>
      </c>
      <c r="O61" s="181">
        <v>0</v>
      </c>
      <c r="P61" s="181">
        <v>0</v>
      </c>
      <c r="Q61" s="181">
        <v>0</v>
      </c>
      <c r="R61" s="181">
        <v>0</v>
      </c>
      <c r="S61" s="181">
        <v>0</v>
      </c>
      <c r="T61" s="181">
        <v>0</v>
      </c>
      <c r="U61" s="181">
        <v>0</v>
      </c>
      <c r="V61" s="181">
        <v>0</v>
      </c>
      <c r="W61" s="181">
        <v>0</v>
      </c>
      <c r="X61" s="181">
        <v>0</v>
      </c>
      <c r="Y61" s="181">
        <v>0</v>
      </c>
      <c r="Z61" s="181">
        <v>0</v>
      </c>
      <c r="AA61" s="181">
        <v>0</v>
      </c>
    </row>
    <row r="62" spans="1:27" ht="50.1" customHeight="1" thickBot="1">
      <c r="A62" s="109">
        <v>51</v>
      </c>
      <c r="B62" s="119" t="s">
        <v>769</v>
      </c>
      <c r="C62" s="503" t="s">
        <v>757</v>
      </c>
      <c r="D62" s="119" t="s">
        <v>81</v>
      </c>
      <c r="E62" s="119" t="s">
        <v>463</v>
      </c>
      <c r="F62" s="119" t="s">
        <v>69</v>
      </c>
      <c r="G62" s="179">
        <v>8</v>
      </c>
      <c r="H62" s="180">
        <v>40787</v>
      </c>
      <c r="I62" s="119"/>
      <c r="J62" s="120"/>
      <c r="K62" s="512" t="s">
        <v>749</v>
      </c>
      <c r="L62" s="119" t="s">
        <v>728</v>
      </c>
      <c r="M62" s="507" t="s">
        <v>729</v>
      </c>
      <c r="N62" s="181">
        <v>0</v>
      </c>
      <c r="O62" s="181">
        <v>0</v>
      </c>
      <c r="P62" s="181">
        <v>0</v>
      </c>
      <c r="Q62" s="181">
        <v>0</v>
      </c>
      <c r="R62" s="181">
        <v>1</v>
      </c>
      <c r="S62" s="181">
        <v>0</v>
      </c>
      <c r="T62" s="181">
        <v>0</v>
      </c>
      <c r="U62" s="181">
        <v>0</v>
      </c>
      <c r="V62" s="181">
        <v>0</v>
      </c>
      <c r="W62" s="181">
        <v>0</v>
      </c>
      <c r="X62" s="181">
        <v>0</v>
      </c>
      <c r="Y62" s="181">
        <v>0</v>
      </c>
      <c r="Z62" s="181">
        <v>0</v>
      </c>
      <c r="AA62" s="181">
        <v>0</v>
      </c>
    </row>
    <row r="63" spans="1:27" ht="50.1" customHeight="1" thickBot="1">
      <c r="A63" s="109">
        <v>52</v>
      </c>
      <c r="B63" s="119" t="s">
        <v>769</v>
      </c>
      <c r="C63" s="503" t="s">
        <v>758</v>
      </c>
      <c r="D63" s="119" t="s">
        <v>81</v>
      </c>
      <c r="E63" s="119" t="s">
        <v>463</v>
      </c>
      <c r="F63" s="119" t="s">
        <v>69</v>
      </c>
      <c r="G63" s="179">
        <v>9</v>
      </c>
      <c r="H63" s="180">
        <v>40787</v>
      </c>
      <c r="I63" s="119"/>
      <c r="J63" s="120"/>
      <c r="K63" s="512" t="s">
        <v>749</v>
      </c>
      <c r="L63" s="119" t="s">
        <v>728</v>
      </c>
      <c r="M63" s="507" t="s">
        <v>729</v>
      </c>
      <c r="N63" s="181">
        <v>0</v>
      </c>
      <c r="O63" s="181">
        <v>0</v>
      </c>
      <c r="P63" s="181">
        <v>0</v>
      </c>
      <c r="Q63" s="181">
        <v>0</v>
      </c>
      <c r="R63" s="181">
        <v>1</v>
      </c>
      <c r="S63" s="181">
        <v>0</v>
      </c>
      <c r="T63" s="181">
        <v>0</v>
      </c>
      <c r="U63" s="181">
        <v>0</v>
      </c>
      <c r="V63" s="181">
        <v>0</v>
      </c>
      <c r="W63" s="181">
        <v>0</v>
      </c>
      <c r="X63" s="181">
        <v>0</v>
      </c>
      <c r="Y63" s="181">
        <v>0</v>
      </c>
      <c r="Z63" s="181">
        <v>0</v>
      </c>
      <c r="AA63" s="181">
        <v>0</v>
      </c>
    </row>
    <row r="64" spans="1:27" ht="50.1" customHeight="1" thickBot="1">
      <c r="A64" s="109">
        <v>53</v>
      </c>
      <c r="B64" s="119" t="s">
        <v>769</v>
      </c>
      <c r="C64" s="503" t="s">
        <v>759</v>
      </c>
      <c r="D64" s="119" t="s">
        <v>81</v>
      </c>
      <c r="E64" s="119" t="s">
        <v>463</v>
      </c>
      <c r="F64" s="119" t="s">
        <v>69</v>
      </c>
      <c r="G64" s="179">
        <v>10</v>
      </c>
      <c r="H64" s="180">
        <v>41883</v>
      </c>
      <c r="I64" s="119"/>
      <c r="J64" s="120"/>
      <c r="K64" s="512" t="s">
        <v>749</v>
      </c>
      <c r="L64" s="119" t="s">
        <v>728</v>
      </c>
      <c r="M64" s="507" t="s">
        <v>729</v>
      </c>
      <c r="N64" s="181">
        <v>0</v>
      </c>
      <c r="O64" s="181">
        <v>0</v>
      </c>
      <c r="P64" s="181">
        <v>0</v>
      </c>
      <c r="Q64" s="181">
        <v>0</v>
      </c>
      <c r="R64" s="181">
        <v>0</v>
      </c>
      <c r="S64" s="181">
        <v>0</v>
      </c>
      <c r="T64" s="181">
        <v>0</v>
      </c>
      <c r="U64" s="181">
        <v>0</v>
      </c>
      <c r="V64" s="181">
        <v>0</v>
      </c>
      <c r="W64" s="181">
        <v>0</v>
      </c>
      <c r="X64" s="181">
        <v>0</v>
      </c>
      <c r="Y64" s="181">
        <v>0</v>
      </c>
      <c r="Z64" s="181">
        <v>0</v>
      </c>
      <c r="AA64" s="181">
        <v>0</v>
      </c>
    </row>
    <row r="65" spans="1:27" ht="50.1" customHeight="1" thickBot="1">
      <c r="A65" s="109">
        <v>54</v>
      </c>
      <c r="B65" s="119" t="s">
        <v>769</v>
      </c>
      <c r="C65" s="503" t="s">
        <v>760</v>
      </c>
      <c r="D65" s="119" t="s">
        <v>81</v>
      </c>
      <c r="E65" s="119" t="s">
        <v>460</v>
      </c>
      <c r="F65" s="119" t="s">
        <v>69</v>
      </c>
      <c r="G65" s="179">
        <v>8</v>
      </c>
      <c r="H65" s="180">
        <v>42278</v>
      </c>
      <c r="I65" s="119"/>
      <c r="J65" s="120"/>
      <c r="K65" s="512" t="s">
        <v>749</v>
      </c>
      <c r="L65" s="119" t="s">
        <v>728</v>
      </c>
      <c r="M65" s="507" t="s">
        <v>729</v>
      </c>
      <c r="N65" s="181">
        <v>0</v>
      </c>
      <c r="O65" s="181">
        <v>0</v>
      </c>
      <c r="P65" s="181">
        <v>0</v>
      </c>
      <c r="Q65" s="181">
        <v>0</v>
      </c>
      <c r="R65" s="181">
        <v>0</v>
      </c>
      <c r="S65" s="181">
        <v>0</v>
      </c>
      <c r="T65" s="181">
        <v>0</v>
      </c>
      <c r="U65" s="181">
        <v>0</v>
      </c>
      <c r="V65" s="181">
        <v>0</v>
      </c>
      <c r="W65" s="181">
        <v>0</v>
      </c>
      <c r="X65" s="181">
        <v>0</v>
      </c>
      <c r="Y65" s="181">
        <v>0</v>
      </c>
      <c r="Z65" s="181">
        <v>0</v>
      </c>
      <c r="AA65" s="181">
        <v>0</v>
      </c>
    </row>
    <row r="66" spans="1:27" ht="50.1" customHeight="1" thickBot="1">
      <c r="A66" s="109">
        <v>55</v>
      </c>
      <c r="B66" s="119" t="s">
        <v>769</v>
      </c>
      <c r="C66" s="503" t="s">
        <v>761</v>
      </c>
      <c r="D66" s="119" t="s">
        <v>81</v>
      </c>
      <c r="E66" s="119" t="s">
        <v>460</v>
      </c>
      <c r="F66" s="119" t="s">
        <v>71</v>
      </c>
      <c r="G66" s="179">
        <v>6</v>
      </c>
      <c r="H66" s="180">
        <v>43344</v>
      </c>
      <c r="I66" s="119"/>
      <c r="J66" s="120"/>
      <c r="K66" s="512" t="s">
        <v>749</v>
      </c>
      <c r="L66" s="119" t="s">
        <v>728</v>
      </c>
      <c r="M66" s="507" t="s">
        <v>729</v>
      </c>
      <c r="N66" s="181">
        <v>0</v>
      </c>
      <c r="O66" s="181">
        <v>0</v>
      </c>
      <c r="P66" s="181">
        <v>0</v>
      </c>
      <c r="Q66" s="181">
        <v>0</v>
      </c>
      <c r="R66" s="181">
        <v>0</v>
      </c>
      <c r="S66" s="181">
        <v>0</v>
      </c>
      <c r="T66" s="181">
        <v>0</v>
      </c>
      <c r="U66" s="181">
        <v>0</v>
      </c>
      <c r="V66" s="181">
        <v>0</v>
      </c>
      <c r="W66" s="181">
        <v>0</v>
      </c>
      <c r="X66" s="181">
        <v>0</v>
      </c>
      <c r="Y66" s="181">
        <v>0</v>
      </c>
      <c r="Z66" s="181">
        <v>0</v>
      </c>
      <c r="AA66" s="181">
        <v>0</v>
      </c>
    </row>
    <row r="67" spans="1:27" ht="50.1" customHeight="1" thickBot="1">
      <c r="A67" s="109">
        <v>56</v>
      </c>
      <c r="B67" s="119" t="s">
        <v>769</v>
      </c>
      <c r="C67" s="502" t="s">
        <v>762</v>
      </c>
      <c r="D67" s="119" t="s">
        <v>81</v>
      </c>
      <c r="E67" s="119" t="s">
        <v>86</v>
      </c>
      <c r="F67" s="119" t="s">
        <v>69</v>
      </c>
      <c r="G67" s="179">
        <v>10</v>
      </c>
      <c r="H67" s="180">
        <v>43009</v>
      </c>
      <c r="I67" s="119"/>
      <c r="J67" s="120"/>
      <c r="K67" s="505" t="s">
        <v>763</v>
      </c>
      <c r="L67" s="119" t="s">
        <v>728</v>
      </c>
      <c r="M67" s="507" t="s">
        <v>729</v>
      </c>
      <c r="N67" s="181">
        <v>0</v>
      </c>
      <c r="O67" s="181">
        <v>0</v>
      </c>
      <c r="P67" s="181">
        <v>0</v>
      </c>
      <c r="Q67" s="181">
        <v>0</v>
      </c>
      <c r="R67" s="181">
        <v>0</v>
      </c>
      <c r="S67" s="181">
        <v>0</v>
      </c>
      <c r="T67" s="181">
        <v>0</v>
      </c>
      <c r="U67" s="181">
        <v>0</v>
      </c>
      <c r="V67" s="181">
        <v>0</v>
      </c>
      <c r="W67" s="181">
        <v>0</v>
      </c>
      <c r="X67" s="181">
        <v>0</v>
      </c>
      <c r="Y67" s="181">
        <v>0</v>
      </c>
      <c r="Z67" s="181">
        <v>0</v>
      </c>
      <c r="AA67" s="181">
        <v>0</v>
      </c>
    </row>
    <row r="68" spans="1:27" ht="50.1" customHeight="1" thickBot="1">
      <c r="A68" s="109">
        <v>57</v>
      </c>
      <c r="B68" s="119" t="s">
        <v>769</v>
      </c>
      <c r="C68" s="503" t="s">
        <v>764</v>
      </c>
      <c r="D68" s="119" t="s">
        <v>81</v>
      </c>
      <c r="E68" s="119" t="s">
        <v>86</v>
      </c>
      <c r="F68" s="119" t="s">
        <v>69</v>
      </c>
      <c r="G68" s="179">
        <v>17</v>
      </c>
      <c r="H68" s="180">
        <v>43009</v>
      </c>
      <c r="I68" s="119"/>
      <c r="J68" s="120"/>
      <c r="K68" s="512" t="s">
        <v>765</v>
      </c>
      <c r="L68" s="119" t="s">
        <v>728</v>
      </c>
      <c r="M68" s="507" t="s">
        <v>729</v>
      </c>
      <c r="N68" s="181">
        <v>0</v>
      </c>
      <c r="O68" s="181">
        <v>0</v>
      </c>
      <c r="P68" s="181">
        <v>0</v>
      </c>
      <c r="Q68" s="181">
        <v>0</v>
      </c>
      <c r="R68" s="181">
        <v>0</v>
      </c>
      <c r="S68" s="181">
        <v>0</v>
      </c>
      <c r="T68" s="181">
        <v>0</v>
      </c>
      <c r="U68" s="181">
        <v>0</v>
      </c>
      <c r="V68" s="181">
        <v>0</v>
      </c>
      <c r="W68" s="181">
        <v>0</v>
      </c>
      <c r="X68" s="181">
        <v>0</v>
      </c>
      <c r="Y68" s="181">
        <v>0</v>
      </c>
      <c r="Z68" s="181">
        <v>0</v>
      </c>
      <c r="AA68" s="181">
        <v>0</v>
      </c>
    </row>
    <row r="69" spans="1:27" ht="50.1" customHeight="1" thickBot="1">
      <c r="A69" s="109">
        <v>58</v>
      </c>
      <c r="B69" s="119" t="s">
        <v>769</v>
      </c>
      <c r="C69" s="503" t="s">
        <v>766</v>
      </c>
      <c r="D69" s="119" t="s">
        <v>81</v>
      </c>
      <c r="E69" s="119" t="s">
        <v>460</v>
      </c>
      <c r="F69" s="119" t="s">
        <v>69</v>
      </c>
      <c r="G69" s="179">
        <v>8</v>
      </c>
      <c r="H69" s="180">
        <v>43374</v>
      </c>
      <c r="I69" s="119"/>
      <c r="J69" s="120"/>
      <c r="K69" s="512" t="s">
        <v>739</v>
      </c>
      <c r="L69" s="119" t="s">
        <v>728</v>
      </c>
      <c r="M69" s="507" t="s">
        <v>729</v>
      </c>
      <c r="N69" s="181">
        <v>0</v>
      </c>
      <c r="O69" s="181">
        <v>0</v>
      </c>
      <c r="P69" s="181">
        <v>0</v>
      </c>
      <c r="Q69" s="181">
        <v>0</v>
      </c>
      <c r="R69" s="181">
        <v>0</v>
      </c>
      <c r="S69" s="181">
        <v>0</v>
      </c>
      <c r="T69" s="181">
        <v>0</v>
      </c>
      <c r="U69" s="181">
        <v>0</v>
      </c>
      <c r="V69" s="181">
        <v>0</v>
      </c>
      <c r="W69" s="181">
        <v>0</v>
      </c>
      <c r="X69" s="181">
        <v>0</v>
      </c>
      <c r="Y69" s="181">
        <v>0</v>
      </c>
      <c r="Z69" s="181">
        <v>0</v>
      </c>
      <c r="AA69" s="181">
        <v>0</v>
      </c>
    </row>
    <row r="70" spans="1:27" ht="50.1" customHeight="1" thickBot="1">
      <c r="A70" s="109">
        <v>59</v>
      </c>
      <c r="B70" s="119" t="s">
        <v>769</v>
      </c>
      <c r="C70" s="503" t="s">
        <v>767</v>
      </c>
      <c r="D70" s="119" t="s">
        <v>102</v>
      </c>
      <c r="E70" s="119"/>
      <c r="F70" s="119" t="s">
        <v>70</v>
      </c>
      <c r="G70" s="179">
        <v>7</v>
      </c>
      <c r="H70" s="180">
        <v>42309</v>
      </c>
      <c r="I70" s="119"/>
      <c r="J70" s="120"/>
      <c r="K70" s="512" t="s">
        <v>768</v>
      </c>
      <c r="L70" s="119" t="s">
        <v>728</v>
      </c>
      <c r="M70" s="507" t="s">
        <v>729</v>
      </c>
      <c r="N70" s="181">
        <v>0</v>
      </c>
      <c r="O70" s="181">
        <v>0</v>
      </c>
      <c r="P70" s="181">
        <v>0</v>
      </c>
      <c r="Q70" s="181">
        <v>0</v>
      </c>
      <c r="R70" s="181">
        <v>0</v>
      </c>
      <c r="S70" s="181">
        <v>0</v>
      </c>
      <c r="T70" s="181">
        <v>0</v>
      </c>
      <c r="U70" s="181">
        <v>0</v>
      </c>
      <c r="V70" s="181">
        <v>0</v>
      </c>
      <c r="W70" s="181">
        <v>0</v>
      </c>
      <c r="X70" s="181">
        <v>0</v>
      </c>
      <c r="Y70" s="181">
        <v>0</v>
      </c>
      <c r="Z70" s="181">
        <v>0</v>
      </c>
      <c r="AA70" s="181">
        <v>0</v>
      </c>
    </row>
    <row r="71" spans="1:27" ht="50.1" customHeight="1">
      <c r="A71" s="109">
        <v>60</v>
      </c>
      <c r="B71" s="119" t="s">
        <v>770</v>
      </c>
      <c r="C71" s="119" t="s">
        <v>771</v>
      </c>
      <c r="D71" s="119" t="s">
        <v>102</v>
      </c>
      <c r="E71" s="119"/>
      <c r="F71" s="119" t="s">
        <v>71</v>
      </c>
      <c r="G71" s="179">
        <v>4</v>
      </c>
      <c r="H71" s="180">
        <v>40787</v>
      </c>
      <c r="I71" s="119"/>
      <c r="J71" s="119" t="s">
        <v>454</v>
      </c>
      <c r="K71" s="119" t="s">
        <v>772</v>
      </c>
      <c r="L71" s="119" t="s">
        <v>773</v>
      </c>
      <c r="M71" s="508" t="s">
        <v>774</v>
      </c>
      <c r="N71" s="181">
        <v>0</v>
      </c>
      <c r="O71" s="181">
        <v>0</v>
      </c>
      <c r="P71" s="181">
        <v>0</v>
      </c>
      <c r="Q71" s="181">
        <v>0</v>
      </c>
      <c r="R71" s="181">
        <v>0</v>
      </c>
      <c r="S71" s="181">
        <v>0</v>
      </c>
      <c r="T71" s="181">
        <v>0</v>
      </c>
      <c r="U71" s="181">
        <v>0</v>
      </c>
      <c r="V71" s="181">
        <v>0</v>
      </c>
      <c r="W71" s="181">
        <v>0</v>
      </c>
      <c r="X71" s="181">
        <v>0</v>
      </c>
      <c r="Y71" s="181">
        <v>0</v>
      </c>
      <c r="Z71" s="181">
        <v>0</v>
      </c>
      <c r="AA71" s="181">
        <v>0</v>
      </c>
    </row>
    <row r="72" spans="1:27" ht="50.1" customHeight="1">
      <c r="A72" s="109">
        <v>61</v>
      </c>
      <c r="B72" s="119" t="s">
        <v>770</v>
      </c>
      <c r="C72" s="119" t="s">
        <v>775</v>
      </c>
      <c r="D72" s="119" t="s">
        <v>102</v>
      </c>
      <c r="E72" s="119"/>
      <c r="F72" s="119" t="s">
        <v>69</v>
      </c>
      <c r="G72" s="179">
        <v>5</v>
      </c>
      <c r="H72" s="180">
        <v>43344</v>
      </c>
      <c r="I72" s="119"/>
      <c r="J72" s="120" t="s">
        <v>454</v>
      </c>
      <c r="K72" s="119" t="s">
        <v>772</v>
      </c>
      <c r="L72" s="119" t="s">
        <v>773</v>
      </c>
      <c r="M72" s="508" t="s">
        <v>774</v>
      </c>
      <c r="N72" s="181">
        <v>0</v>
      </c>
      <c r="O72" s="181">
        <v>0</v>
      </c>
      <c r="P72" s="181">
        <v>0</v>
      </c>
      <c r="Q72" s="181">
        <v>0</v>
      </c>
      <c r="R72" s="181">
        <v>0</v>
      </c>
      <c r="S72" s="181">
        <v>0</v>
      </c>
      <c r="T72" s="181">
        <v>0</v>
      </c>
      <c r="U72" s="181">
        <v>0</v>
      </c>
      <c r="V72" s="181">
        <v>0</v>
      </c>
      <c r="W72" s="181">
        <v>0</v>
      </c>
      <c r="X72" s="181">
        <v>0</v>
      </c>
      <c r="Y72" s="181">
        <v>0</v>
      </c>
      <c r="Z72" s="181">
        <v>0</v>
      </c>
      <c r="AA72" s="181">
        <v>0</v>
      </c>
    </row>
    <row r="73" spans="1:27" ht="50.1" customHeight="1">
      <c r="A73" s="109">
        <v>62</v>
      </c>
      <c r="B73" s="119" t="s">
        <v>770</v>
      </c>
      <c r="C73" s="119" t="s">
        <v>776</v>
      </c>
      <c r="D73" s="119" t="s">
        <v>81</v>
      </c>
      <c r="E73" s="119" t="s">
        <v>85</v>
      </c>
      <c r="F73" s="119" t="s">
        <v>69</v>
      </c>
      <c r="G73" s="179">
        <v>15</v>
      </c>
      <c r="H73" s="180">
        <v>43009</v>
      </c>
      <c r="I73" s="119"/>
      <c r="J73" s="120" t="s">
        <v>454</v>
      </c>
      <c r="K73" s="119" t="s">
        <v>777</v>
      </c>
      <c r="L73" s="119" t="s">
        <v>778</v>
      </c>
      <c r="M73" s="508" t="s">
        <v>779</v>
      </c>
      <c r="N73" s="181">
        <v>0</v>
      </c>
      <c r="O73" s="181">
        <v>0</v>
      </c>
      <c r="P73" s="181">
        <v>0</v>
      </c>
      <c r="Q73" s="181">
        <v>0</v>
      </c>
      <c r="R73" s="181">
        <v>0</v>
      </c>
      <c r="S73" s="181">
        <v>0</v>
      </c>
      <c r="T73" s="181">
        <v>0</v>
      </c>
      <c r="U73" s="181">
        <v>0</v>
      </c>
      <c r="V73" s="181">
        <v>0</v>
      </c>
      <c r="W73" s="181">
        <v>0</v>
      </c>
      <c r="X73" s="181">
        <v>0</v>
      </c>
      <c r="Y73" s="181">
        <v>0</v>
      </c>
      <c r="Z73" s="181">
        <v>0</v>
      </c>
      <c r="AA73" s="181">
        <v>0</v>
      </c>
    </row>
    <row r="74" spans="1:27" ht="50.1" customHeight="1">
      <c r="A74" s="109">
        <v>63</v>
      </c>
      <c r="B74" s="119" t="s">
        <v>770</v>
      </c>
      <c r="C74" s="119" t="s">
        <v>780</v>
      </c>
      <c r="D74" s="119" t="s">
        <v>81</v>
      </c>
      <c r="E74" s="119" t="s">
        <v>85</v>
      </c>
      <c r="F74" s="119" t="s">
        <v>69</v>
      </c>
      <c r="G74" s="179">
        <v>10</v>
      </c>
      <c r="H74" s="180">
        <v>42278</v>
      </c>
      <c r="I74" s="119"/>
      <c r="J74" s="120" t="s">
        <v>454</v>
      </c>
      <c r="K74" s="119" t="s">
        <v>777</v>
      </c>
      <c r="L74" s="119" t="s">
        <v>778</v>
      </c>
      <c r="M74" s="508" t="s">
        <v>779</v>
      </c>
      <c r="N74" s="181">
        <v>0</v>
      </c>
      <c r="O74" s="181">
        <v>0</v>
      </c>
      <c r="P74" s="181">
        <v>0</v>
      </c>
      <c r="Q74" s="181">
        <v>0</v>
      </c>
      <c r="R74" s="181">
        <v>0</v>
      </c>
      <c r="S74" s="181">
        <v>0</v>
      </c>
      <c r="T74" s="181">
        <v>0</v>
      </c>
      <c r="U74" s="181">
        <v>0</v>
      </c>
      <c r="V74" s="181">
        <v>0</v>
      </c>
      <c r="W74" s="181">
        <v>0</v>
      </c>
      <c r="X74" s="181">
        <v>0</v>
      </c>
      <c r="Y74" s="181">
        <v>0</v>
      </c>
      <c r="Z74" s="181">
        <v>0</v>
      </c>
      <c r="AA74" s="181">
        <v>0</v>
      </c>
    </row>
    <row r="75" spans="1:27" ht="50.1" customHeight="1">
      <c r="A75" s="109">
        <v>64</v>
      </c>
      <c r="B75" s="119" t="s">
        <v>770</v>
      </c>
      <c r="C75" s="119" t="s">
        <v>781</v>
      </c>
      <c r="D75" s="119" t="s">
        <v>81</v>
      </c>
      <c r="E75" s="119" t="s">
        <v>85</v>
      </c>
      <c r="F75" s="119" t="s">
        <v>69</v>
      </c>
      <c r="G75" s="179">
        <v>10</v>
      </c>
      <c r="H75" s="180">
        <v>40087</v>
      </c>
      <c r="I75" s="119"/>
      <c r="J75" s="120" t="s">
        <v>454</v>
      </c>
      <c r="K75" s="119" t="s">
        <v>777</v>
      </c>
      <c r="L75" s="119" t="s">
        <v>778</v>
      </c>
      <c r="M75" s="508" t="s">
        <v>779</v>
      </c>
      <c r="N75" s="181">
        <v>0</v>
      </c>
      <c r="O75" s="181">
        <v>1</v>
      </c>
      <c r="P75" s="181">
        <v>0</v>
      </c>
      <c r="Q75" s="181">
        <v>1</v>
      </c>
      <c r="R75" s="181">
        <v>0</v>
      </c>
      <c r="S75" s="181">
        <v>0</v>
      </c>
      <c r="T75" s="181">
        <v>0</v>
      </c>
      <c r="U75" s="181">
        <v>1</v>
      </c>
      <c r="V75" s="181">
        <v>0</v>
      </c>
      <c r="W75" s="181">
        <v>0</v>
      </c>
      <c r="X75" s="181">
        <v>0</v>
      </c>
      <c r="Y75" s="181">
        <v>0</v>
      </c>
      <c r="Z75" s="181">
        <v>0</v>
      </c>
      <c r="AA75" s="181">
        <v>0</v>
      </c>
    </row>
    <row r="76" spans="1:27" ht="50.1" customHeight="1">
      <c r="A76" s="109">
        <v>65</v>
      </c>
      <c r="B76" s="119" t="s">
        <v>770</v>
      </c>
      <c r="C76" s="119" t="s">
        <v>782</v>
      </c>
      <c r="D76" s="119" t="s">
        <v>81</v>
      </c>
      <c r="E76" s="119" t="s">
        <v>85</v>
      </c>
      <c r="F76" s="119" t="s">
        <v>69</v>
      </c>
      <c r="G76" s="179">
        <v>19</v>
      </c>
      <c r="H76" s="180">
        <v>43374</v>
      </c>
      <c r="I76" s="119"/>
      <c r="J76" s="120" t="s">
        <v>454</v>
      </c>
      <c r="K76" s="119" t="s">
        <v>783</v>
      </c>
      <c r="L76" s="119" t="s">
        <v>784</v>
      </c>
      <c r="M76" s="508" t="s">
        <v>785</v>
      </c>
      <c r="N76" s="181">
        <v>0</v>
      </c>
      <c r="O76" s="181">
        <v>0</v>
      </c>
      <c r="P76" s="181">
        <v>0</v>
      </c>
      <c r="Q76" s="181">
        <v>0</v>
      </c>
      <c r="R76" s="181">
        <v>0</v>
      </c>
      <c r="S76" s="181">
        <v>0</v>
      </c>
      <c r="T76" s="181">
        <v>0</v>
      </c>
      <c r="U76" s="181">
        <v>0</v>
      </c>
      <c r="V76" s="181">
        <v>0</v>
      </c>
      <c r="W76" s="181">
        <v>0</v>
      </c>
      <c r="X76" s="181">
        <v>0</v>
      </c>
      <c r="Y76" s="181">
        <v>0</v>
      </c>
      <c r="Z76" s="181">
        <v>0</v>
      </c>
      <c r="AA76" s="181">
        <v>0</v>
      </c>
    </row>
    <row r="77" spans="1:27" ht="50.1" customHeight="1">
      <c r="A77" s="109">
        <v>66</v>
      </c>
      <c r="B77" s="119" t="s">
        <v>770</v>
      </c>
      <c r="C77" s="119" t="s">
        <v>786</v>
      </c>
      <c r="D77" s="119" t="s">
        <v>81</v>
      </c>
      <c r="E77" s="119" t="s">
        <v>85</v>
      </c>
      <c r="F77" s="119" t="s">
        <v>69</v>
      </c>
      <c r="G77" s="179">
        <v>10</v>
      </c>
      <c r="H77" s="180">
        <v>43374</v>
      </c>
      <c r="I77" s="119"/>
      <c r="J77" s="120" t="s">
        <v>454</v>
      </c>
      <c r="K77" s="119" t="s">
        <v>783</v>
      </c>
      <c r="L77" s="119" t="s">
        <v>784</v>
      </c>
      <c r="M77" s="508" t="s">
        <v>785</v>
      </c>
      <c r="N77" s="181">
        <v>0</v>
      </c>
      <c r="O77" s="181">
        <v>0</v>
      </c>
      <c r="P77" s="181">
        <v>0</v>
      </c>
      <c r="Q77" s="181">
        <v>0</v>
      </c>
      <c r="R77" s="181">
        <v>0</v>
      </c>
      <c r="S77" s="181">
        <v>0</v>
      </c>
      <c r="T77" s="181">
        <v>0</v>
      </c>
      <c r="U77" s="181">
        <v>0</v>
      </c>
      <c r="V77" s="181">
        <v>0</v>
      </c>
      <c r="W77" s="181">
        <v>0</v>
      </c>
      <c r="X77" s="181">
        <v>0</v>
      </c>
      <c r="Y77" s="181">
        <v>0</v>
      </c>
      <c r="Z77" s="181">
        <v>0</v>
      </c>
      <c r="AA77" s="181">
        <v>0</v>
      </c>
    </row>
    <row r="78" spans="1:27" ht="50.1" customHeight="1">
      <c r="A78" s="109">
        <v>67</v>
      </c>
      <c r="B78" s="119" t="s">
        <v>770</v>
      </c>
      <c r="C78" s="119" t="s">
        <v>787</v>
      </c>
      <c r="D78" s="119" t="s">
        <v>81</v>
      </c>
      <c r="E78" s="119" t="s">
        <v>85</v>
      </c>
      <c r="F78" s="119" t="s">
        <v>69</v>
      </c>
      <c r="G78" s="179">
        <v>10</v>
      </c>
      <c r="H78" s="180">
        <v>40087</v>
      </c>
      <c r="I78" s="119"/>
      <c r="J78" s="120" t="s">
        <v>454</v>
      </c>
      <c r="K78" s="119" t="s">
        <v>783</v>
      </c>
      <c r="L78" s="119" t="s">
        <v>784</v>
      </c>
      <c r="M78" s="508" t="s">
        <v>785</v>
      </c>
      <c r="N78" s="181">
        <v>0</v>
      </c>
      <c r="O78" s="181">
        <v>1</v>
      </c>
      <c r="P78" s="181">
        <v>0</v>
      </c>
      <c r="Q78" s="181">
        <v>1</v>
      </c>
      <c r="R78" s="181">
        <v>0</v>
      </c>
      <c r="S78" s="181">
        <v>0</v>
      </c>
      <c r="T78" s="181">
        <v>0</v>
      </c>
      <c r="U78" s="181">
        <v>1</v>
      </c>
      <c r="V78" s="181">
        <v>0</v>
      </c>
      <c r="W78" s="181">
        <v>0</v>
      </c>
      <c r="X78" s="181">
        <v>0</v>
      </c>
      <c r="Y78" s="181">
        <v>0</v>
      </c>
      <c r="Z78" s="181">
        <v>0</v>
      </c>
      <c r="AA78" s="181">
        <v>0</v>
      </c>
    </row>
    <row r="79" spans="1:27" ht="50.1" customHeight="1">
      <c r="A79" s="109">
        <v>68</v>
      </c>
      <c r="B79" s="119" t="s">
        <v>770</v>
      </c>
      <c r="C79" s="119" t="s">
        <v>788</v>
      </c>
      <c r="D79" s="119" t="s">
        <v>81</v>
      </c>
      <c r="E79" s="119" t="s">
        <v>85</v>
      </c>
      <c r="F79" s="119" t="s">
        <v>69</v>
      </c>
      <c r="G79" s="179">
        <v>10</v>
      </c>
      <c r="H79" s="180">
        <v>40087</v>
      </c>
      <c r="I79" s="119"/>
      <c r="J79" s="120" t="s">
        <v>454</v>
      </c>
      <c r="K79" s="119" t="s">
        <v>783</v>
      </c>
      <c r="L79" s="119" t="s">
        <v>784</v>
      </c>
      <c r="M79" s="508" t="s">
        <v>785</v>
      </c>
      <c r="N79" s="181">
        <v>0</v>
      </c>
      <c r="O79" s="181">
        <v>1</v>
      </c>
      <c r="P79" s="181">
        <v>0</v>
      </c>
      <c r="Q79" s="181">
        <v>1</v>
      </c>
      <c r="R79" s="181">
        <v>0</v>
      </c>
      <c r="S79" s="181">
        <v>0</v>
      </c>
      <c r="T79" s="181">
        <v>0</v>
      </c>
      <c r="U79" s="181">
        <v>1</v>
      </c>
      <c r="V79" s="181">
        <v>0</v>
      </c>
      <c r="W79" s="181">
        <v>0</v>
      </c>
      <c r="X79" s="181">
        <v>0</v>
      </c>
      <c r="Y79" s="181">
        <v>0</v>
      </c>
      <c r="Z79" s="181">
        <v>0</v>
      </c>
      <c r="AA79" s="181">
        <v>0</v>
      </c>
    </row>
    <row r="80" spans="1:27" ht="50.1" customHeight="1">
      <c r="A80" s="109">
        <v>69</v>
      </c>
      <c r="B80" s="119" t="s">
        <v>770</v>
      </c>
      <c r="C80" s="119" t="s">
        <v>789</v>
      </c>
      <c r="D80" s="119" t="s">
        <v>81</v>
      </c>
      <c r="E80" s="119" t="s">
        <v>62</v>
      </c>
      <c r="F80" s="119" t="s">
        <v>72</v>
      </c>
      <c r="G80" s="179">
        <v>15</v>
      </c>
      <c r="H80" s="180">
        <v>37500</v>
      </c>
      <c r="I80" s="119"/>
      <c r="J80" s="120" t="s">
        <v>454</v>
      </c>
      <c r="K80" s="119" t="s">
        <v>772</v>
      </c>
      <c r="L80" s="119" t="s">
        <v>773</v>
      </c>
      <c r="M80" s="508" t="s">
        <v>774</v>
      </c>
      <c r="N80" s="181">
        <v>0</v>
      </c>
      <c r="O80" s="181">
        <v>0</v>
      </c>
      <c r="P80" s="181">
        <v>0</v>
      </c>
      <c r="Q80" s="181">
        <v>0</v>
      </c>
      <c r="R80" s="181">
        <v>0</v>
      </c>
      <c r="S80" s="181">
        <v>0</v>
      </c>
      <c r="T80" s="181">
        <v>0</v>
      </c>
      <c r="U80" s="181">
        <v>1</v>
      </c>
      <c r="V80" s="181">
        <v>0</v>
      </c>
      <c r="W80" s="181">
        <v>0</v>
      </c>
      <c r="X80" s="181">
        <v>0</v>
      </c>
      <c r="Y80" s="181">
        <v>0</v>
      </c>
      <c r="Z80" s="181">
        <v>0</v>
      </c>
      <c r="AA80" s="181">
        <v>0</v>
      </c>
    </row>
    <row r="81" spans="1:27" ht="50.1" customHeight="1">
      <c r="A81" s="109">
        <v>70</v>
      </c>
      <c r="B81" s="119" t="s">
        <v>770</v>
      </c>
      <c r="C81" s="119" t="s">
        <v>790</v>
      </c>
      <c r="D81" s="119" t="s">
        <v>81</v>
      </c>
      <c r="E81" s="119" t="s">
        <v>62</v>
      </c>
      <c r="F81" s="119" t="s">
        <v>69</v>
      </c>
      <c r="G81" s="179">
        <v>8</v>
      </c>
      <c r="H81" s="180">
        <v>44105</v>
      </c>
      <c r="I81" s="119"/>
      <c r="J81" s="120" t="s">
        <v>454</v>
      </c>
      <c r="K81" s="119" t="s">
        <v>772</v>
      </c>
      <c r="L81" s="119" t="s">
        <v>773</v>
      </c>
      <c r="M81" s="508" t="s">
        <v>774</v>
      </c>
      <c r="N81" s="181">
        <v>0</v>
      </c>
      <c r="O81" s="181">
        <v>0</v>
      </c>
      <c r="P81" s="181">
        <v>0</v>
      </c>
      <c r="Q81" s="181">
        <v>0</v>
      </c>
      <c r="R81" s="181">
        <v>0</v>
      </c>
      <c r="S81" s="181">
        <v>0</v>
      </c>
      <c r="T81" s="181">
        <v>0</v>
      </c>
      <c r="U81" s="181">
        <v>0</v>
      </c>
      <c r="V81" s="181">
        <v>0</v>
      </c>
      <c r="W81" s="181">
        <v>0</v>
      </c>
      <c r="X81" s="181">
        <v>0</v>
      </c>
      <c r="Y81" s="181">
        <v>0</v>
      </c>
      <c r="Z81" s="181">
        <v>0</v>
      </c>
      <c r="AA81" s="181">
        <v>0</v>
      </c>
    </row>
    <row r="82" spans="1:27" ht="50.1" customHeight="1">
      <c r="A82" s="109">
        <v>71</v>
      </c>
      <c r="B82" s="119" t="s">
        <v>770</v>
      </c>
      <c r="C82" s="119" t="s">
        <v>791</v>
      </c>
      <c r="D82" s="119" t="s">
        <v>81</v>
      </c>
      <c r="E82" s="119" t="s">
        <v>463</v>
      </c>
      <c r="F82" s="119" t="s">
        <v>69</v>
      </c>
      <c r="G82" s="179">
        <v>6</v>
      </c>
      <c r="H82" s="180">
        <v>43009</v>
      </c>
      <c r="I82" s="119"/>
      <c r="J82" s="120"/>
      <c r="K82" s="119" t="s">
        <v>792</v>
      </c>
      <c r="L82" s="119" t="s">
        <v>793</v>
      </c>
      <c r="M82" s="508" t="s">
        <v>794</v>
      </c>
      <c r="N82" s="181">
        <v>1</v>
      </c>
      <c r="O82" s="181">
        <v>1</v>
      </c>
      <c r="P82" s="181">
        <v>1</v>
      </c>
      <c r="Q82" s="181">
        <v>0</v>
      </c>
      <c r="R82" s="181">
        <v>0</v>
      </c>
      <c r="S82" s="181">
        <v>0</v>
      </c>
      <c r="T82" s="181">
        <v>0</v>
      </c>
      <c r="U82" s="181">
        <v>0</v>
      </c>
      <c r="V82" s="181">
        <v>0</v>
      </c>
      <c r="W82" s="181">
        <v>0</v>
      </c>
      <c r="X82" s="181">
        <v>0</v>
      </c>
      <c r="Y82" s="181">
        <v>0</v>
      </c>
      <c r="Z82" s="181">
        <v>0</v>
      </c>
      <c r="AA82" s="181">
        <v>0</v>
      </c>
    </row>
    <row r="83" spans="1:27" ht="50.1" customHeight="1">
      <c r="A83" s="109">
        <v>72</v>
      </c>
      <c r="B83" s="119" t="s">
        <v>770</v>
      </c>
      <c r="C83" s="119" t="s">
        <v>795</v>
      </c>
      <c r="D83" s="119" t="s">
        <v>102</v>
      </c>
      <c r="E83" s="119"/>
      <c r="F83" s="119" t="s">
        <v>70</v>
      </c>
      <c r="G83" s="179">
        <v>10</v>
      </c>
      <c r="H83" s="180">
        <v>43709</v>
      </c>
      <c r="I83" s="119"/>
      <c r="J83" s="120"/>
      <c r="K83" s="119" t="s">
        <v>772</v>
      </c>
      <c r="L83" s="119" t="s">
        <v>773</v>
      </c>
      <c r="M83" s="508" t="s">
        <v>774</v>
      </c>
      <c r="N83" s="181">
        <v>0</v>
      </c>
      <c r="O83" s="181">
        <v>0</v>
      </c>
      <c r="P83" s="181">
        <v>0</v>
      </c>
      <c r="Q83" s="181">
        <v>0</v>
      </c>
      <c r="R83" s="181">
        <v>0</v>
      </c>
      <c r="S83" s="181">
        <v>0</v>
      </c>
      <c r="T83" s="181">
        <v>0</v>
      </c>
      <c r="U83" s="181">
        <v>0</v>
      </c>
      <c r="V83" s="181">
        <v>0</v>
      </c>
      <c r="W83" s="181">
        <v>0</v>
      </c>
      <c r="X83" s="181">
        <v>0</v>
      </c>
      <c r="Y83" s="181">
        <v>0</v>
      </c>
      <c r="Z83" s="181">
        <v>0</v>
      </c>
      <c r="AA83" s="181">
        <v>0</v>
      </c>
    </row>
    <row r="84" spans="1:27" ht="50.1" customHeight="1">
      <c r="A84" s="109">
        <v>73</v>
      </c>
      <c r="B84" s="119" t="s">
        <v>770</v>
      </c>
      <c r="C84" s="119" t="s">
        <v>796</v>
      </c>
      <c r="D84" s="119" t="s">
        <v>81</v>
      </c>
      <c r="E84" s="119" t="s">
        <v>460</v>
      </c>
      <c r="F84" s="119" t="s">
        <v>69</v>
      </c>
      <c r="G84" s="179">
        <v>11</v>
      </c>
      <c r="H84" s="180">
        <v>44105</v>
      </c>
      <c r="I84" s="119"/>
      <c r="J84" s="120"/>
      <c r="K84" s="119" t="s">
        <v>797</v>
      </c>
      <c r="L84" s="119" t="s">
        <v>798</v>
      </c>
      <c r="M84" s="508" t="s">
        <v>774</v>
      </c>
      <c r="N84" s="181">
        <v>1</v>
      </c>
      <c r="O84" s="181">
        <v>0</v>
      </c>
      <c r="P84" s="181">
        <v>0</v>
      </c>
      <c r="Q84" s="181">
        <v>1</v>
      </c>
      <c r="R84" s="181">
        <v>0</v>
      </c>
      <c r="S84" s="181">
        <v>0</v>
      </c>
      <c r="T84" s="181">
        <v>0</v>
      </c>
      <c r="U84" s="181">
        <v>0</v>
      </c>
      <c r="V84" s="181">
        <v>0</v>
      </c>
      <c r="W84" s="181">
        <v>0</v>
      </c>
      <c r="X84" s="181">
        <v>0</v>
      </c>
      <c r="Y84" s="181">
        <v>0</v>
      </c>
      <c r="Z84" s="181">
        <v>0</v>
      </c>
      <c r="AA84" s="181">
        <v>0</v>
      </c>
    </row>
    <row r="85" spans="1:27" ht="50.1" customHeight="1">
      <c r="A85" s="109">
        <v>74</v>
      </c>
      <c r="B85" s="119" t="s">
        <v>770</v>
      </c>
      <c r="C85" s="119" t="s">
        <v>799</v>
      </c>
      <c r="D85" s="119" t="s">
        <v>81</v>
      </c>
      <c r="E85" s="119" t="s">
        <v>460</v>
      </c>
      <c r="F85" s="119" t="s">
        <v>69</v>
      </c>
      <c r="G85" s="179">
        <v>11</v>
      </c>
      <c r="H85" s="180">
        <v>42278</v>
      </c>
      <c r="I85" s="119"/>
      <c r="J85" s="120"/>
      <c r="K85" s="119" t="s">
        <v>797</v>
      </c>
      <c r="L85" s="119" t="s">
        <v>798</v>
      </c>
      <c r="M85" s="508" t="s">
        <v>774</v>
      </c>
      <c r="N85" s="181">
        <v>1</v>
      </c>
      <c r="O85" s="181">
        <v>0</v>
      </c>
      <c r="P85" s="181">
        <v>0</v>
      </c>
      <c r="Q85" s="181">
        <v>1</v>
      </c>
      <c r="R85" s="181">
        <v>0</v>
      </c>
      <c r="S85" s="181">
        <v>0</v>
      </c>
      <c r="T85" s="181">
        <v>0</v>
      </c>
      <c r="U85" s="181">
        <v>0</v>
      </c>
      <c r="V85" s="181">
        <v>0</v>
      </c>
      <c r="W85" s="181">
        <v>0</v>
      </c>
      <c r="X85" s="181">
        <v>0</v>
      </c>
      <c r="Y85" s="181">
        <v>0</v>
      </c>
      <c r="Z85" s="181">
        <v>0</v>
      </c>
      <c r="AA85" s="181">
        <v>0</v>
      </c>
    </row>
    <row r="86" spans="1:27" ht="50.1" customHeight="1">
      <c r="A86" s="109">
        <v>75</v>
      </c>
      <c r="B86" s="119" t="s">
        <v>770</v>
      </c>
      <c r="C86" s="119" t="s">
        <v>800</v>
      </c>
      <c r="D86" s="119" t="s">
        <v>81</v>
      </c>
      <c r="E86" s="119" t="s">
        <v>460</v>
      </c>
      <c r="F86" s="119" t="s">
        <v>69</v>
      </c>
      <c r="G86" s="179">
        <v>11</v>
      </c>
      <c r="H86" s="180">
        <v>39722</v>
      </c>
      <c r="I86" s="119"/>
      <c r="J86" s="120"/>
      <c r="K86" s="119" t="s">
        <v>797</v>
      </c>
      <c r="L86" s="119" t="s">
        <v>798</v>
      </c>
      <c r="M86" s="508" t="s">
        <v>774</v>
      </c>
      <c r="N86" s="181">
        <v>1</v>
      </c>
      <c r="O86" s="181">
        <v>1</v>
      </c>
      <c r="P86" s="181">
        <v>0</v>
      </c>
      <c r="Q86" s="181">
        <v>0</v>
      </c>
      <c r="R86" s="181">
        <v>0</v>
      </c>
      <c r="S86" s="181">
        <v>0</v>
      </c>
      <c r="T86" s="181">
        <v>0</v>
      </c>
      <c r="U86" s="181">
        <v>0</v>
      </c>
      <c r="V86" s="181">
        <v>0</v>
      </c>
      <c r="W86" s="181">
        <v>0</v>
      </c>
      <c r="X86" s="181">
        <v>0</v>
      </c>
      <c r="Y86" s="181">
        <v>0</v>
      </c>
      <c r="Z86" s="181">
        <v>0</v>
      </c>
      <c r="AA86" s="181">
        <v>0</v>
      </c>
    </row>
    <row r="87" spans="1:27" ht="50.1" customHeight="1">
      <c r="A87" s="109">
        <v>76</v>
      </c>
      <c r="B87" s="119" t="s">
        <v>770</v>
      </c>
      <c r="C87" s="119" t="s">
        <v>801</v>
      </c>
      <c r="D87" s="119" t="s">
        <v>81</v>
      </c>
      <c r="E87" s="119" t="s">
        <v>461</v>
      </c>
      <c r="F87" s="119" t="s">
        <v>69</v>
      </c>
      <c r="G87" s="179">
        <v>23</v>
      </c>
      <c r="H87" s="180">
        <v>40940</v>
      </c>
      <c r="I87" s="119"/>
      <c r="J87" s="120"/>
      <c r="K87" s="119" t="s">
        <v>802</v>
      </c>
      <c r="L87" s="119" t="s">
        <v>803</v>
      </c>
      <c r="M87" s="508" t="s">
        <v>804</v>
      </c>
      <c r="N87" s="181">
        <v>1</v>
      </c>
      <c r="O87" s="181">
        <v>0</v>
      </c>
      <c r="P87" s="181">
        <v>0</v>
      </c>
      <c r="Q87" s="181">
        <v>0</v>
      </c>
      <c r="R87" s="181">
        <v>0</v>
      </c>
      <c r="S87" s="181">
        <v>0</v>
      </c>
      <c r="T87" s="181">
        <v>0</v>
      </c>
      <c r="U87" s="181">
        <v>0</v>
      </c>
      <c r="V87" s="181">
        <v>0</v>
      </c>
      <c r="W87" s="181">
        <v>0</v>
      </c>
      <c r="X87" s="181">
        <v>0</v>
      </c>
      <c r="Y87" s="181">
        <v>0</v>
      </c>
      <c r="Z87" s="181">
        <v>0</v>
      </c>
      <c r="AA87" s="181">
        <v>0</v>
      </c>
    </row>
    <row r="88" spans="1:27" ht="50.1" customHeight="1">
      <c r="A88" s="109">
        <v>77</v>
      </c>
      <c r="B88" s="119" t="s">
        <v>770</v>
      </c>
      <c r="C88" s="119" t="s">
        <v>805</v>
      </c>
      <c r="D88" s="119" t="s">
        <v>102</v>
      </c>
      <c r="E88" s="119"/>
      <c r="F88" s="119" t="s">
        <v>69</v>
      </c>
      <c r="G88" s="179">
        <v>8</v>
      </c>
      <c r="H88" s="180">
        <v>43344</v>
      </c>
      <c r="I88" s="119"/>
      <c r="J88" s="120"/>
      <c r="K88" s="119" t="s">
        <v>797</v>
      </c>
      <c r="L88" s="119" t="s">
        <v>798</v>
      </c>
      <c r="M88" s="508" t="s">
        <v>774</v>
      </c>
      <c r="N88" s="181">
        <v>1</v>
      </c>
      <c r="O88" s="181">
        <v>0</v>
      </c>
      <c r="P88" s="181">
        <v>0</v>
      </c>
      <c r="Q88" s="181">
        <v>0</v>
      </c>
      <c r="R88" s="181">
        <v>0</v>
      </c>
      <c r="S88" s="181">
        <v>0</v>
      </c>
      <c r="T88" s="181">
        <v>0</v>
      </c>
      <c r="U88" s="181">
        <v>0</v>
      </c>
      <c r="V88" s="181">
        <v>0</v>
      </c>
      <c r="W88" s="181">
        <v>0</v>
      </c>
      <c r="X88" s="181">
        <v>0</v>
      </c>
      <c r="Y88" s="181">
        <v>0</v>
      </c>
      <c r="Z88" s="181">
        <v>0</v>
      </c>
      <c r="AA88" s="181">
        <v>0</v>
      </c>
    </row>
    <row r="89" spans="1:27" ht="50.1" customHeight="1">
      <c r="A89" s="109">
        <v>78</v>
      </c>
      <c r="B89" s="119" t="s">
        <v>770</v>
      </c>
      <c r="C89" s="119" t="s">
        <v>806</v>
      </c>
      <c r="D89" s="119" t="s">
        <v>102</v>
      </c>
      <c r="E89" s="119"/>
      <c r="F89" s="119" t="s">
        <v>73</v>
      </c>
      <c r="G89" s="179">
        <v>13</v>
      </c>
      <c r="H89" s="180">
        <v>41913</v>
      </c>
      <c r="I89" s="119"/>
      <c r="J89" s="120"/>
      <c r="K89" s="119" t="s">
        <v>797</v>
      </c>
      <c r="L89" s="119" t="s">
        <v>798</v>
      </c>
      <c r="M89" s="508" t="s">
        <v>774</v>
      </c>
      <c r="N89" s="181">
        <v>1</v>
      </c>
      <c r="O89" s="181">
        <v>0</v>
      </c>
      <c r="P89" s="181">
        <v>0</v>
      </c>
      <c r="Q89" s="181">
        <v>0</v>
      </c>
      <c r="R89" s="181">
        <v>0</v>
      </c>
      <c r="S89" s="181">
        <v>0</v>
      </c>
      <c r="T89" s="181">
        <v>0</v>
      </c>
      <c r="U89" s="181">
        <v>0</v>
      </c>
      <c r="V89" s="181">
        <v>0</v>
      </c>
      <c r="W89" s="181">
        <v>0</v>
      </c>
      <c r="X89" s="181">
        <v>0</v>
      </c>
      <c r="Y89" s="181">
        <v>0</v>
      </c>
      <c r="Z89" s="181">
        <v>0</v>
      </c>
      <c r="AA89" s="181">
        <v>0</v>
      </c>
    </row>
    <row r="90" spans="1:27" ht="50.1" customHeight="1">
      <c r="A90" s="109">
        <v>79</v>
      </c>
      <c r="B90" s="119" t="s">
        <v>770</v>
      </c>
      <c r="C90" s="119" t="s">
        <v>807</v>
      </c>
      <c r="D90" s="119" t="s">
        <v>102</v>
      </c>
      <c r="E90" s="119"/>
      <c r="F90" s="119" t="s">
        <v>72</v>
      </c>
      <c r="G90" s="179">
        <v>17</v>
      </c>
      <c r="H90" s="180">
        <v>41153</v>
      </c>
      <c r="I90" s="119"/>
      <c r="J90" s="120"/>
      <c r="K90" s="119" t="s">
        <v>797</v>
      </c>
      <c r="L90" s="119" t="s">
        <v>798</v>
      </c>
      <c r="M90" s="508" t="s">
        <v>774</v>
      </c>
      <c r="N90" s="181">
        <v>0</v>
      </c>
      <c r="O90" s="181">
        <v>0</v>
      </c>
      <c r="P90" s="181">
        <v>0</v>
      </c>
      <c r="Q90" s="181">
        <v>0</v>
      </c>
      <c r="R90" s="181">
        <v>0</v>
      </c>
      <c r="S90" s="181">
        <v>0</v>
      </c>
      <c r="T90" s="181">
        <v>0</v>
      </c>
      <c r="U90" s="181">
        <v>0</v>
      </c>
      <c r="V90" s="181">
        <v>0</v>
      </c>
      <c r="W90" s="181">
        <v>0</v>
      </c>
      <c r="X90" s="181">
        <v>0</v>
      </c>
      <c r="Y90" s="181">
        <v>0</v>
      </c>
      <c r="Z90" s="181">
        <v>0</v>
      </c>
      <c r="AA90" s="181">
        <v>0</v>
      </c>
    </row>
    <row r="91" spans="1:27" ht="50.1" customHeight="1">
      <c r="A91" s="109">
        <v>80</v>
      </c>
      <c r="B91" s="119" t="s">
        <v>770</v>
      </c>
      <c r="C91" s="119" t="s">
        <v>808</v>
      </c>
      <c r="D91" s="119" t="s">
        <v>102</v>
      </c>
      <c r="E91" s="119"/>
      <c r="F91" s="119" t="s">
        <v>69</v>
      </c>
      <c r="G91" s="179">
        <v>11</v>
      </c>
      <c r="H91" s="180">
        <v>43374</v>
      </c>
      <c r="I91" s="119"/>
      <c r="J91" s="120"/>
      <c r="K91" s="119" t="s">
        <v>792</v>
      </c>
      <c r="L91" s="119" t="s">
        <v>793</v>
      </c>
      <c r="M91" s="508" t="s">
        <v>794</v>
      </c>
      <c r="N91" s="181">
        <v>0</v>
      </c>
      <c r="O91" s="181">
        <v>0</v>
      </c>
      <c r="P91" s="181">
        <v>0</v>
      </c>
      <c r="Q91" s="181">
        <v>0</v>
      </c>
      <c r="R91" s="181">
        <v>0</v>
      </c>
      <c r="S91" s="181">
        <v>0</v>
      </c>
      <c r="T91" s="181">
        <v>0</v>
      </c>
      <c r="U91" s="181">
        <v>0</v>
      </c>
      <c r="V91" s="181">
        <v>0</v>
      </c>
      <c r="W91" s="181">
        <v>0</v>
      </c>
      <c r="X91" s="181">
        <v>0</v>
      </c>
      <c r="Y91" s="181">
        <v>0</v>
      </c>
      <c r="Z91" s="181">
        <v>0</v>
      </c>
      <c r="AA91" s="181">
        <v>0</v>
      </c>
    </row>
    <row r="92" spans="1:27" ht="84" customHeight="1">
      <c r="A92" s="109">
        <v>81</v>
      </c>
      <c r="B92" s="119" t="s">
        <v>770</v>
      </c>
      <c r="C92" s="119" t="s">
        <v>809</v>
      </c>
      <c r="D92" s="119" t="s">
        <v>102</v>
      </c>
      <c r="E92" s="119"/>
      <c r="F92" s="119" t="s">
        <v>70</v>
      </c>
      <c r="G92" s="179">
        <v>25</v>
      </c>
      <c r="H92" s="180">
        <v>43374</v>
      </c>
      <c r="I92" s="119"/>
      <c r="J92" s="120"/>
      <c r="K92" s="119" t="s">
        <v>792</v>
      </c>
      <c r="L92" s="119" t="s">
        <v>793</v>
      </c>
      <c r="M92" s="508" t="s">
        <v>794</v>
      </c>
      <c r="N92" s="181">
        <v>0</v>
      </c>
      <c r="O92" s="181">
        <v>0</v>
      </c>
      <c r="P92" s="181">
        <v>0</v>
      </c>
      <c r="Q92" s="181">
        <v>0</v>
      </c>
      <c r="R92" s="181">
        <v>0</v>
      </c>
      <c r="S92" s="181">
        <v>0</v>
      </c>
      <c r="T92" s="181">
        <v>0</v>
      </c>
      <c r="U92" s="181">
        <v>0</v>
      </c>
      <c r="V92" s="181">
        <v>0</v>
      </c>
      <c r="W92" s="181">
        <v>0</v>
      </c>
      <c r="X92" s="181">
        <v>0</v>
      </c>
      <c r="Y92" s="181">
        <v>0</v>
      </c>
      <c r="Z92" s="181">
        <v>0</v>
      </c>
      <c r="AA92" s="181">
        <v>0</v>
      </c>
    </row>
    <row r="94" spans="1:27" ht="18.75">
      <c r="A94" s="13"/>
      <c r="B94" s="587" t="s">
        <v>574</v>
      </c>
      <c r="C94" s="587"/>
      <c r="D94" s="587"/>
      <c r="E94" s="587"/>
      <c r="F94" s="587"/>
      <c r="G94" s="587"/>
      <c r="H94" s="587"/>
    </row>
    <row r="95" spans="1:27" ht="15.75">
      <c r="A95" s="13"/>
      <c r="B95" s="85"/>
      <c r="C95" s="85"/>
      <c r="D95" s="85"/>
      <c r="E95" s="85"/>
      <c r="F95" s="85"/>
      <c r="G95" s="85"/>
      <c r="H95" s="85"/>
    </row>
    <row r="96" spans="1:27" ht="74.25" customHeight="1">
      <c r="A96" s="57" t="s">
        <v>0</v>
      </c>
      <c r="B96" s="170" t="s">
        <v>360</v>
      </c>
      <c r="C96" s="33" t="s">
        <v>117</v>
      </c>
      <c r="D96" s="140" t="s">
        <v>412</v>
      </c>
      <c r="E96" s="140" t="s">
        <v>103</v>
      </c>
      <c r="F96" s="140" t="s">
        <v>76</v>
      </c>
      <c r="G96" s="140" t="s">
        <v>104</v>
      </c>
      <c r="H96" s="170" t="s">
        <v>410</v>
      </c>
      <c r="I96" s="599" t="s">
        <v>411</v>
      </c>
      <c r="J96" s="600"/>
    </row>
    <row r="97" spans="1:10" s="268" customFormat="1" ht="20.25" customHeight="1">
      <c r="A97" s="262"/>
      <c r="B97" s="269">
        <f>AA10+1</f>
        <v>50</v>
      </c>
      <c r="C97" s="269">
        <f>B97+1</f>
        <v>51</v>
      </c>
      <c r="D97" s="269">
        <f>C97+1</f>
        <v>52</v>
      </c>
      <c r="E97" s="269">
        <f>D97+1</f>
        <v>53</v>
      </c>
      <c r="F97" s="269">
        <f>E97+1</f>
        <v>54</v>
      </c>
      <c r="G97" s="269">
        <f t="shared" ref="G97:I97" si="1">F97+1</f>
        <v>55</v>
      </c>
      <c r="H97" s="270">
        <f t="shared" si="1"/>
        <v>56</v>
      </c>
      <c r="I97" s="271">
        <f t="shared" si="1"/>
        <v>57</v>
      </c>
      <c r="J97" s="272"/>
    </row>
    <row r="98" spans="1:10" ht="50.1" customHeight="1">
      <c r="A98" s="61" t="s">
        <v>440</v>
      </c>
      <c r="B98" s="36" t="s">
        <v>431</v>
      </c>
      <c r="C98" s="36" t="s">
        <v>452</v>
      </c>
      <c r="D98" s="36" t="s">
        <v>81</v>
      </c>
      <c r="E98" s="36" t="s">
        <v>99</v>
      </c>
      <c r="F98" s="36" t="s">
        <v>73</v>
      </c>
      <c r="G98" s="39">
        <v>12</v>
      </c>
      <c r="H98" s="204">
        <v>43831</v>
      </c>
      <c r="I98" s="603" t="s">
        <v>453</v>
      </c>
      <c r="J98" s="603"/>
    </row>
    <row r="99" spans="1:10" ht="50.1" customHeight="1">
      <c r="A99" s="182">
        <v>1</v>
      </c>
      <c r="B99" s="119" t="s">
        <v>769</v>
      </c>
      <c r="C99" s="540" t="s">
        <v>1014</v>
      </c>
      <c r="D99" s="540" t="s">
        <v>81</v>
      </c>
      <c r="E99" s="540" t="s">
        <v>463</v>
      </c>
      <c r="F99" s="540" t="s">
        <v>69</v>
      </c>
      <c r="G99" s="539">
        <v>8</v>
      </c>
      <c r="H99" s="183">
        <v>43952</v>
      </c>
      <c r="I99" s="533" t="s">
        <v>1015</v>
      </c>
      <c r="J99" s="534"/>
    </row>
    <row r="100" spans="1:10" ht="50.1" customHeight="1">
      <c r="A100" s="182">
        <v>2</v>
      </c>
      <c r="B100" s="119" t="s">
        <v>769</v>
      </c>
      <c r="C100" s="540" t="s">
        <v>1016</v>
      </c>
      <c r="D100" s="540" t="s">
        <v>81</v>
      </c>
      <c r="E100" s="540" t="s">
        <v>86</v>
      </c>
      <c r="F100" s="540" t="s">
        <v>70</v>
      </c>
      <c r="G100" s="539">
        <v>8</v>
      </c>
      <c r="H100" s="183">
        <v>43831</v>
      </c>
      <c r="I100" s="601" t="s">
        <v>1017</v>
      </c>
      <c r="J100" s="602"/>
    </row>
    <row r="101" spans="1:10" ht="50.1" customHeight="1">
      <c r="A101" s="182">
        <v>3</v>
      </c>
      <c r="B101" s="119" t="s">
        <v>769</v>
      </c>
      <c r="C101" s="540" t="s">
        <v>741</v>
      </c>
      <c r="D101" s="540" t="s">
        <v>81</v>
      </c>
      <c r="E101" s="540" t="s">
        <v>86</v>
      </c>
      <c r="F101" s="540" t="s">
        <v>70</v>
      </c>
      <c r="G101" s="539">
        <v>8</v>
      </c>
      <c r="H101" s="183">
        <v>43831</v>
      </c>
      <c r="I101" s="601" t="s">
        <v>1017</v>
      </c>
      <c r="J101" s="602"/>
    </row>
    <row r="102" spans="1:10" ht="50.1" customHeight="1">
      <c r="A102" s="182">
        <v>4</v>
      </c>
      <c r="B102" s="119" t="s">
        <v>769</v>
      </c>
      <c r="C102" s="540" t="s">
        <v>741</v>
      </c>
      <c r="D102" s="540" t="s">
        <v>81</v>
      </c>
      <c r="E102" s="540" t="s">
        <v>86</v>
      </c>
      <c r="F102" s="540" t="s">
        <v>69</v>
      </c>
      <c r="G102" s="539">
        <v>22</v>
      </c>
      <c r="H102" s="183">
        <v>43831</v>
      </c>
      <c r="I102" s="601" t="s">
        <v>1017</v>
      </c>
      <c r="J102" s="602"/>
    </row>
    <row r="103" spans="1:10" ht="50.1" customHeight="1">
      <c r="A103" s="182">
        <v>5</v>
      </c>
      <c r="B103" s="119" t="s">
        <v>681</v>
      </c>
      <c r="C103" s="540" t="s">
        <v>1018</v>
      </c>
      <c r="D103" s="540" t="s">
        <v>81</v>
      </c>
      <c r="E103" s="540" t="s">
        <v>86</v>
      </c>
      <c r="F103" s="540" t="s">
        <v>69</v>
      </c>
      <c r="G103" s="539">
        <v>15</v>
      </c>
      <c r="H103" s="183">
        <v>43922</v>
      </c>
      <c r="I103" s="598" t="s">
        <v>1019</v>
      </c>
      <c r="J103" s="598"/>
    </row>
    <row r="104" spans="1:10" ht="50.1" customHeight="1">
      <c r="A104" s="182">
        <v>6</v>
      </c>
      <c r="B104" s="119" t="s">
        <v>681</v>
      </c>
      <c r="C104" s="540" t="s">
        <v>1020</v>
      </c>
      <c r="D104" s="540" t="s">
        <v>81</v>
      </c>
      <c r="E104" s="540" t="s">
        <v>86</v>
      </c>
      <c r="F104" s="540" t="s">
        <v>69</v>
      </c>
      <c r="G104" s="539">
        <v>15</v>
      </c>
      <c r="H104" s="183">
        <v>43922</v>
      </c>
      <c r="I104" s="598" t="s">
        <v>1019</v>
      </c>
      <c r="J104" s="598"/>
    </row>
    <row r="105" spans="1:10" ht="50.1" customHeight="1">
      <c r="A105" s="182">
        <v>7</v>
      </c>
      <c r="B105" s="119" t="s">
        <v>681</v>
      </c>
      <c r="C105" s="540" t="s">
        <v>1021</v>
      </c>
      <c r="D105" s="540" t="s">
        <v>102</v>
      </c>
      <c r="E105" s="540"/>
      <c r="F105" s="540" t="s">
        <v>69</v>
      </c>
      <c r="G105" s="539">
        <v>10</v>
      </c>
      <c r="H105" s="183">
        <v>43922</v>
      </c>
      <c r="I105" s="598" t="s">
        <v>1019</v>
      </c>
      <c r="J105" s="598"/>
    </row>
    <row r="106" spans="1:10" ht="50.1" customHeight="1">
      <c r="A106" s="182">
        <v>8</v>
      </c>
      <c r="B106" s="119" t="s">
        <v>681</v>
      </c>
      <c r="C106" s="540" t="s">
        <v>1022</v>
      </c>
      <c r="D106" s="540" t="s">
        <v>102</v>
      </c>
      <c r="E106" s="540"/>
      <c r="F106" s="540" t="s">
        <v>69</v>
      </c>
      <c r="G106" s="539">
        <v>10</v>
      </c>
      <c r="H106" s="183">
        <v>43922</v>
      </c>
      <c r="I106" s="598" t="s">
        <v>1019</v>
      </c>
      <c r="J106" s="598"/>
    </row>
    <row r="107" spans="1:10" ht="50.1" customHeight="1">
      <c r="A107" s="182">
        <v>9</v>
      </c>
      <c r="B107" s="119" t="s">
        <v>681</v>
      </c>
      <c r="C107" s="540" t="s">
        <v>1023</v>
      </c>
      <c r="D107" s="540" t="s">
        <v>102</v>
      </c>
      <c r="E107" s="540"/>
      <c r="F107" s="540" t="s">
        <v>71</v>
      </c>
      <c r="G107" s="539">
        <v>40</v>
      </c>
      <c r="H107" s="183">
        <v>43922</v>
      </c>
      <c r="I107" s="598" t="s">
        <v>1019</v>
      </c>
      <c r="J107" s="598"/>
    </row>
    <row r="108" spans="1:10" ht="50.1" customHeight="1">
      <c r="A108" s="182">
        <v>10</v>
      </c>
      <c r="B108" s="119" t="s">
        <v>770</v>
      </c>
      <c r="C108" s="540" t="s">
        <v>1024</v>
      </c>
      <c r="D108" s="540" t="s">
        <v>102</v>
      </c>
      <c r="E108" s="540" t="s">
        <v>457</v>
      </c>
      <c r="F108" s="540" t="s">
        <v>69</v>
      </c>
      <c r="G108" s="539">
        <v>9</v>
      </c>
      <c r="H108" s="183">
        <v>43831</v>
      </c>
      <c r="I108" s="598" t="s">
        <v>1025</v>
      </c>
      <c r="J108" s="598"/>
    </row>
    <row r="109" spans="1:10" ht="50.1" customHeight="1">
      <c r="A109" s="182" t="s">
        <v>37</v>
      </c>
      <c r="B109" s="119" t="s">
        <v>770</v>
      </c>
      <c r="C109" s="540" t="s">
        <v>1026</v>
      </c>
      <c r="D109" s="540" t="s">
        <v>102</v>
      </c>
      <c r="E109" s="540" t="s">
        <v>67</v>
      </c>
      <c r="F109" s="540" t="s">
        <v>69</v>
      </c>
      <c r="G109" s="539">
        <v>8</v>
      </c>
      <c r="H109" s="183">
        <v>43831</v>
      </c>
      <c r="I109" s="598" t="s">
        <v>1025</v>
      </c>
      <c r="J109" s="598"/>
    </row>
    <row r="110" spans="1:10">
      <c r="A110" s="13"/>
    </row>
  </sheetData>
  <sheetProtection formatColumns="0" formatRows="0" insertRows="0" insertHyperlinks="0" deleteRows="0" sort="0" autoFilter="0"/>
  <autoFilter ref="A9:AB9"/>
  <dataConsolidate/>
  <mergeCells count="31">
    <mergeCell ref="X8:AA8"/>
    <mergeCell ref="S8:W8"/>
    <mergeCell ref="B94:H94"/>
    <mergeCell ref="A4:Q4"/>
    <mergeCell ref="A8:A9"/>
    <mergeCell ref="B8:B9"/>
    <mergeCell ref="C8:C9"/>
    <mergeCell ref="D8:D9"/>
    <mergeCell ref="E8:E9"/>
    <mergeCell ref="F8:F9"/>
    <mergeCell ref="G8:G9"/>
    <mergeCell ref="H8:H9"/>
    <mergeCell ref="I8:I9"/>
    <mergeCell ref="K8:K9"/>
    <mergeCell ref="L8:L9"/>
    <mergeCell ref="M8:M9"/>
    <mergeCell ref="G3:H3"/>
    <mergeCell ref="N8:R8"/>
    <mergeCell ref="J8:J9"/>
    <mergeCell ref="I109:J109"/>
    <mergeCell ref="I103:J103"/>
    <mergeCell ref="I104:J104"/>
    <mergeCell ref="I105:J105"/>
    <mergeCell ref="I106:J106"/>
    <mergeCell ref="I107:J107"/>
    <mergeCell ref="I96:J96"/>
    <mergeCell ref="I100:J100"/>
    <mergeCell ref="I98:J98"/>
    <mergeCell ref="I101:J101"/>
    <mergeCell ref="I108:J108"/>
    <mergeCell ref="I102:J102"/>
  </mergeCells>
  <dataValidations count="15">
    <dataValidation type="list" allowBlank="1" showInputMessage="1" showErrorMessage="1" sqref="F11 F98:F109">
      <formula1>возр_кат</formula1>
    </dataValidation>
    <dataValidation type="whole" allowBlank="1" showInputMessage="1" showErrorMessage="1" sqref="G11 G62:G92">
      <formula1>0</formula1>
      <formula2>5000</formula2>
    </dataValidation>
    <dataValidation type="list" allowBlank="1" showInputMessage="1" showErrorMessage="1" sqref="D11 D98:D109">
      <formula1>тип_кформ</formula1>
    </dataValidation>
    <dataValidation type="list" allowBlank="1" showInputMessage="1" showErrorMessage="1" sqref="E11 E98:E109">
      <formula1>жанр</formula1>
    </dataValidation>
    <dataValidation type="list" allowBlank="1" showInputMessage="1" showErrorMessage="1" sqref="I11">
      <formula1>народный</formula1>
    </dataValidation>
    <dataValidation type="list" allowBlank="1" showInputMessage="1" showErrorMessage="1" sqref="J11">
      <formula1>нац</formula1>
    </dataValidation>
    <dataValidation type="list" allowBlank="1" showInputMessage="1" showErrorMessage="1" sqref="B98:B109 B11:B92">
      <formula1>КДУ_список</formula1>
    </dataValidation>
    <dataValidation type="whole" allowBlank="1" showInputMessage="1" showErrorMessage="1" sqref="G98:G109">
      <formula1>0</formula1>
      <formula2>2000</formula2>
    </dataValidation>
    <dataValidation type="date" allowBlank="1" showInputMessage="1" showErrorMessage="1" sqref="H98:H109">
      <formula1>43831</formula1>
      <formula2>55153</formula2>
    </dataValidation>
    <dataValidation type="date" allowBlank="1" showInputMessage="1" showErrorMessage="1" sqref="H11:H92">
      <formula1>1</formula1>
      <formula2>55153</formula2>
    </dataValidation>
    <dataValidation type="list" allowBlank="1" showInputMessage="1" showErrorMessage="1" promptTitle="ПОМОЩЬ" prompt="Выберите из выпадающего списка" sqref="D12:D92">
      <formula1>тип_кформ</formula1>
    </dataValidation>
    <dataValidation type="list" allowBlank="1" showInputMessage="1" showErrorMessage="1" promptTitle="ПОМОЩЬ" prompt="Выберите из выпадающего списка" sqref="E12:E92">
      <formula1>жанр</formula1>
    </dataValidation>
    <dataValidation type="list" allowBlank="1" showInputMessage="1" showErrorMessage="1" promptTitle="ПОМОЩЬ" prompt="Выберите из выпадающего списка" sqref="F12:F92">
      <formula1>возр_кат</formula1>
    </dataValidation>
    <dataValidation type="list" allowBlank="1" showInputMessage="1" showErrorMessage="1" promptTitle="ПОМОЩЬ" prompt="Выберите из выпадающего списка" sqref="I12:I92">
      <formula1>народный</formula1>
    </dataValidation>
    <dataValidation type="list" allowBlank="1" showInputMessage="1" showErrorMessage="1" promptTitle="ПОМОЩЬ" prompt="Выберите из выпадающего списка" sqref="J12:J92">
      <formula1>нац</formula1>
    </dataValidation>
  </dataValidations>
  <hyperlinks>
    <hyperlink ref="G3" location="НАВИГАЦИЯ!A1" display="НАВИГАЦИЯ"/>
    <hyperlink ref="M11" r:id="rId1"/>
    <hyperlink ref="M12" r:id="rId2"/>
    <hyperlink ref="M13:M92" r:id="rId3" display="klubnik8@mail.ru"/>
    <hyperlink ref="M40" r:id="rId4"/>
    <hyperlink ref="M41" r:id="rId5"/>
    <hyperlink ref="M42:M47" r:id="rId6" display="dk.mul-ka@mail.ru"/>
    <hyperlink ref="M42" r:id="rId7"/>
    <hyperlink ref="M50" r:id="rId8"/>
    <hyperlink ref="M51" r:id="rId9"/>
    <hyperlink ref="M52" r:id="rId10"/>
    <hyperlink ref="M53" r:id="rId11"/>
    <hyperlink ref="M54" r:id="rId12"/>
    <hyperlink ref="M48" r:id="rId13"/>
    <hyperlink ref="M49" r:id="rId14"/>
    <hyperlink ref="M56" r:id="rId15"/>
    <hyperlink ref="M57" r:id="rId16"/>
    <hyperlink ref="M58" r:id="rId17"/>
    <hyperlink ref="M55" r:id="rId18"/>
    <hyperlink ref="M61" r:id="rId19"/>
    <hyperlink ref="M67" r:id="rId20"/>
    <hyperlink ref="M68" r:id="rId21"/>
    <hyperlink ref="M69" r:id="rId22"/>
    <hyperlink ref="M62" r:id="rId23"/>
    <hyperlink ref="M59" r:id="rId24"/>
    <hyperlink ref="M60" r:id="rId25"/>
    <hyperlink ref="M63" r:id="rId26"/>
    <hyperlink ref="M64" r:id="rId27"/>
    <hyperlink ref="M65" r:id="rId28"/>
    <hyperlink ref="M66" r:id="rId29"/>
    <hyperlink ref="M70" r:id="rId30"/>
    <hyperlink ref="M71" r:id="rId31"/>
    <hyperlink ref="M72" r:id="rId32"/>
    <hyperlink ref="M78" r:id="rId33"/>
    <hyperlink ref="M79" r:id="rId34"/>
    <hyperlink ref="M80" r:id="rId35"/>
    <hyperlink ref="M81" r:id="rId36"/>
    <hyperlink ref="M82" r:id="rId37"/>
    <hyperlink ref="M87" r:id="rId38"/>
    <hyperlink ref="M83" r:id="rId39"/>
    <hyperlink ref="M91" r:id="rId40"/>
    <hyperlink ref="M92" r:id="rId41"/>
    <hyperlink ref="M73" r:id="rId42"/>
    <hyperlink ref="M74" r:id="rId43"/>
    <hyperlink ref="M75" r:id="rId44"/>
    <hyperlink ref="M84" r:id="rId45"/>
    <hyperlink ref="M85" r:id="rId46"/>
    <hyperlink ref="M86" r:id="rId47"/>
    <hyperlink ref="M88" r:id="rId48"/>
    <hyperlink ref="M89" r:id="rId49"/>
    <hyperlink ref="M90" r:id="rId50"/>
  </hyperlinks>
  <pageMargins left="0.19685039370078741" right="0.19685039370078741" top="0.59055118110236227" bottom="0.59055118110236227" header="0.31496062992125984" footer="0.31496062992125984"/>
  <pageSetup paperSize="9" scale="10" fitToHeight="0" orientation="landscape" verticalDpi="4294967295" r:id="rId51"/>
  <headerFooter>
    <oddHeader>&amp;R&amp;"Times New Roman,обычный"&amp;F
&amp;A</oddHeader>
    <oddFooter>&amp;R&amp;"Times New Roman,обычный"&amp;P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C247"/>
  <sheetViews>
    <sheetView topLeftCell="A210" zoomScale="93" zoomScaleNormal="93" workbookViewId="0">
      <selection activeCell="A185" sqref="A185"/>
    </sheetView>
  </sheetViews>
  <sheetFormatPr defaultRowHeight="15" outlineLevelCol="1"/>
  <cols>
    <col min="1" max="1" width="33.140625" style="340" customWidth="1"/>
    <col min="2" max="2" width="6.140625" style="340" customWidth="1"/>
    <col min="3" max="29" width="6.7109375" style="340" customWidth="1" outlineLevel="1"/>
    <col min="30" max="35" width="6.7109375" style="340" customWidth="1"/>
    <col min="36" max="36" width="6.28515625" style="340" customWidth="1"/>
    <col min="37" max="37" width="4.42578125" style="340" customWidth="1" outlineLevel="1"/>
    <col min="38" max="60" width="4.28515625" style="340" customWidth="1" outlineLevel="1"/>
    <col min="61" max="61" width="6.85546875" style="340" customWidth="1"/>
    <col min="62" max="62" width="4.28515625" style="340" customWidth="1" outlineLevel="1"/>
    <col min="63" max="257" width="4.140625" style="340" customWidth="1" outlineLevel="1"/>
    <col min="258" max="258" width="6.42578125" style="340" customWidth="1"/>
    <col min="259" max="454" width="4.5703125" style="340" customWidth="1" outlineLevel="1"/>
    <col min="455" max="455" width="6" style="340" customWidth="1"/>
    <col min="456" max="473" width="6.42578125" style="340" customWidth="1" outlineLevel="1"/>
    <col min="474" max="491" width="5.85546875" style="340" customWidth="1" outlineLevel="1"/>
    <col min="492" max="492" width="5.7109375" style="340" customWidth="1"/>
    <col min="493" max="504" width="5.140625" style="340" customWidth="1" outlineLevel="1"/>
    <col min="505" max="505" width="5.5703125" style="340" customWidth="1"/>
    <col min="506" max="514" width="4.7109375" style="340" customWidth="1" outlineLevel="1"/>
    <col min="515" max="523" width="4.28515625" style="340" customWidth="1" outlineLevel="1"/>
    <col min="524" max="541" width="4.5703125" style="340" customWidth="1" outlineLevel="1"/>
    <col min="542" max="542" width="9.140625" style="340"/>
    <col min="543" max="578" width="4.7109375" style="340" customWidth="1" outlineLevel="1"/>
    <col min="579" max="579" width="6" style="340" customWidth="1"/>
    <col min="580" max="585" width="5" style="340" customWidth="1" outlineLevel="1"/>
    <col min="586" max="586" width="6.28515625" style="340" customWidth="1"/>
    <col min="587" max="592" width="4.85546875" style="340" customWidth="1" outlineLevel="1"/>
    <col min="593" max="593" width="6.28515625" style="340" customWidth="1"/>
    <col min="594" max="629" width="5.5703125" style="340" customWidth="1" outlineLevel="1"/>
    <col min="630" max="630" width="6.28515625" style="340" customWidth="1"/>
    <col min="631" max="654" width="5.5703125" style="340" customWidth="1" outlineLevel="1"/>
    <col min="655" max="655" width="6.5703125" style="340" customWidth="1"/>
    <col min="656" max="685" width="5.5703125" style="340" customWidth="1" outlineLevel="1"/>
    <col min="686" max="686" width="9.140625" style="340"/>
    <col min="687" max="695" width="6" style="340" customWidth="1" outlineLevel="1"/>
    <col min="696" max="696" width="8.42578125" style="340" customWidth="1"/>
    <col min="697" max="705" width="6.28515625" style="340" customWidth="1" outlineLevel="1"/>
    <col min="706" max="16384" width="9.140625" style="340"/>
  </cols>
  <sheetData>
    <row r="1" spans="1:705" ht="15.75" thickBot="1"/>
    <row r="2" spans="1:705" ht="55.5" customHeight="1">
      <c r="A2" s="692" t="s">
        <v>376</v>
      </c>
      <c r="B2" s="341"/>
      <c r="C2" s="741" t="s">
        <v>278</v>
      </c>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3"/>
      <c r="AD2" s="342"/>
      <c r="AE2" s="808" t="s">
        <v>576</v>
      </c>
      <c r="AF2" s="808"/>
      <c r="AG2" s="808"/>
      <c r="AH2" s="808"/>
      <c r="AI2" s="809"/>
      <c r="AJ2" s="343"/>
      <c r="AK2" s="728" t="s">
        <v>281</v>
      </c>
      <c r="AL2" s="729"/>
      <c r="AM2" s="729"/>
      <c r="AN2" s="729"/>
      <c r="AO2" s="729"/>
      <c r="AP2" s="729"/>
      <c r="AQ2" s="729"/>
      <c r="AR2" s="729"/>
      <c r="AS2" s="729"/>
      <c r="AT2" s="729"/>
      <c r="AU2" s="729"/>
      <c r="AV2" s="729"/>
      <c r="AW2" s="729"/>
      <c r="AX2" s="729"/>
      <c r="AY2" s="729"/>
      <c r="AZ2" s="729"/>
      <c r="BA2" s="729"/>
      <c r="BB2" s="729"/>
      <c r="BC2" s="729"/>
      <c r="BD2" s="729"/>
      <c r="BE2" s="729"/>
      <c r="BF2" s="729"/>
      <c r="BG2" s="729"/>
      <c r="BH2" s="730"/>
      <c r="BI2" s="344"/>
      <c r="BJ2" s="711" t="s">
        <v>372</v>
      </c>
      <c r="BK2" s="711"/>
      <c r="BL2" s="711"/>
      <c r="BM2" s="711"/>
      <c r="BN2" s="711"/>
      <c r="BO2" s="711"/>
      <c r="BP2" s="711"/>
      <c r="BQ2" s="711"/>
      <c r="BR2" s="711"/>
      <c r="BS2" s="711"/>
      <c r="BT2" s="711"/>
      <c r="BU2" s="711"/>
      <c r="BV2" s="711"/>
      <c r="BW2" s="711"/>
      <c r="BX2" s="711"/>
      <c r="BY2" s="711"/>
      <c r="BZ2" s="711"/>
      <c r="CA2" s="711"/>
      <c r="CB2" s="711"/>
      <c r="CC2" s="711"/>
      <c r="CD2" s="711"/>
      <c r="CE2" s="711"/>
      <c r="CF2" s="711"/>
      <c r="CG2" s="711"/>
      <c r="CH2" s="711"/>
      <c r="CI2" s="711"/>
      <c r="CJ2" s="711"/>
      <c r="CK2" s="711"/>
      <c r="CL2" s="711"/>
      <c r="CM2" s="711"/>
      <c r="CN2" s="711"/>
      <c r="CO2" s="711"/>
      <c r="CP2" s="711"/>
      <c r="CQ2" s="711"/>
      <c r="CR2" s="711"/>
      <c r="CS2" s="711"/>
      <c r="CT2" s="711"/>
      <c r="CU2" s="711"/>
      <c r="CV2" s="711"/>
      <c r="CW2" s="711"/>
      <c r="CX2" s="711"/>
      <c r="CY2" s="711"/>
      <c r="CZ2" s="711"/>
      <c r="DA2" s="711"/>
      <c r="DB2" s="711"/>
      <c r="DC2" s="711"/>
      <c r="DD2" s="711"/>
      <c r="DE2" s="711"/>
      <c r="DF2" s="711"/>
      <c r="DG2" s="711"/>
      <c r="DH2" s="711"/>
      <c r="DI2" s="711"/>
      <c r="DJ2" s="711"/>
      <c r="DK2" s="711"/>
      <c r="DL2" s="711"/>
      <c r="DM2" s="711"/>
      <c r="DN2" s="711"/>
      <c r="DO2" s="711"/>
      <c r="DP2" s="711"/>
      <c r="DQ2" s="711"/>
      <c r="DR2" s="711"/>
      <c r="DS2" s="711"/>
      <c r="DT2" s="711"/>
      <c r="DU2" s="711"/>
      <c r="DV2" s="711"/>
      <c r="DW2" s="711"/>
      <c r="DX2" s="711"/>
      <c r="DY2" s="711"/>
      <c r="DZ2" s="711"/>
      <c r="EA2" s="711"/>
      <c r="EB2" s="711"/>
      <c r="EC2" s="711"/>
      <c r="ED2" s="711"/>
      <c r="EE2" s="711"/>
      <c r="EF2" s="711"/>
      <c r="EG2" s="711"/>
      <c r="EH2" s="711"/>
      <c r="EI2" s="711"/>
      <c r="EJ2" s="711"/>
      <c r="EK2" s="711"/>
      <c r="EL2" s="711"/>
      <c r="EM2" s="711"/>
      <c r="EN2" s="711"/>
      <c r="EO2" s="711"/>
      <c r="EP2" s="711"/>
      <c r="EQ2" s="711"/>
      <c r="ER2" s="711"/>
      <c r="ES2" s="711"/>
      <c r="ET2" s="711"/>
      <c r="EU2" s="711"/>
      <c r="EV2" s="711"/>
      <c r="EW2" s="711"/>
      <c r="EX2" s="711"/>
      <c r="EY2" s="711"/>
      <c r="EZ2" s="711"/>
      <c r="FA2" s="711"/>
      <c r="FB2" s="711"/>
      <c r="FC2" s="711"/>
      <c r="FD2" s="711"/>
      <c r="FE2" s="711"/>
      <c r="FF2" s="711"/>
      <c r="FG2" s="711"/>
      <c r="FH2" s="711"/>
      <c r="FI2" s="711"/>
      <c r="FJ2" s="711"/>
      <c r="FK2" s="711"/>
      <c r="FL2" s="711"/>
      <c r="FM2" s="711"/>
      <c r="FN2" s="711"/>
      <c r="FO2" s="711"/>
      <c r="FP2" s="711"/>
      <c r="FQ2" s="711"/>
      <c r="FR2" s="711"/>
      <c r="FS2" s="711"/>
      <c r="FT2" s="711"/>
      <c r="FU2" s="711"/>
      <c r="FV2" s="711"/>
      <c r="FW2" s="711"/>
      <c r="FX2" s="711"/>
      <c r="FY2" s="711"/>
      <c r="FZ2" s="711"/>
      <c r="GA2" s="711"/>
      <c r="GB2" s="711"/>
      <c r="GC2" s="711"/>
      <c r="GD2" s="711"/>
      <c r="GE2" s="711"/>
      <c r="GF2" s="711"/>
      <c r="GG2" s="711"/>
      <c r="GH2" s="711"/>
      <c r="GI2" s="711"/>
      <c r="GJ2" s="711"/>
      <c r="GK2" s="711"/>
      <c r="GL2" s="711"/>
      <c r="GM2" s="711"/>
      <c r="GN2" s="711"/>
      <c r="GO2" s="711"/>
      <c r="GP2" s="711"/>
      <c r="GQ2" s="711"/>
      <c r="GR2" s="711"/>
      <c r="GS2" s="711"/>
      <c r="GT2" s="711"/>
      <c r="GU2" s="711"/>
      <c r="GV2" s="711"/>
      <c r="GW2" s="711"/>
      <c r="GX2" s="711"/>
      <c r="GY2" s="711"/>
      <c r="GZ2" s="711"/>
      <c r="HA2" s="711"/>
      <c r="HB2" s="711"/>
      <c r="HC2" s="711"/>
      <c r="HD2" s="711"/>
      <c r="HE2" s="711"/>
      <c r="HF2" s="711"/>
      <c r="HG2" s="711"/>
      <c r="HH2" s="711"/>
      <c r="HI2" s="711"/>
      <c r="HJ2" s="711"/>
      <c r="HK2" s="711"/>
      <c r="HL2" s="711"/>
      <c r="HM2" s="711"/>
      <c r="HN2" s="711"/>
      <c r="HO2" s="711"/>
      <c r="HP2" s="711"/>
      <c r="HQ2" s="711"/>
      <c r="HR2" s="711"/>
      <c r="HS2" s="711"/>
      <c r="HT2" s="711"/>
      <c r="HU2" s="711"/>
      <c r="HV2" s="345"/>
      <c r="HW2" s="345"/>
      <c r="HX2" s="345"/>
      <c r="HY2" s="345"/>
      <c r="HZ2" s="345"/>
      <c r="IA2" s="345"/>
      <c r="IB2" s="345"/>
      <c r="IC2" s="345"/>
      <c r="ID2" s="345"/>
      <c r="IE2" s="345"/>
      <c r="IF2" s="345"/>
      <c r="IG2" s="345"/>
      <c r="IH2" s="345"/>
      <c r="II2" s="345"/>
      <c r="IJ2" s="345"/>
      <c r="IK2" s="345"/>
      <c r="IL2" s="345"/>
      <c r="IM2" s="345"/>
      <c r="IN2" s="345"/>
      <c r="IO2" s="345"/>
      <c r="IP2" s="345"/>
      <c r="IQ2" s="345"/>
      <c r="IR2" s="345"/>
      <c r="IS2" s="345"/>
      <c r="IT2" s="345"/>
      <c r="IU2" s="345"/>
      <c r="IV2" s="345"/>
      <c r="IW2" s="345"/>
      <c r="IX2" s="344"/>
      <c r="IY2" s="711" t="s">
        <v>373</v>
      </c>
      <c r="IZ2" s="711"/>
      <c r="JA2" s="711"/>
      <c r="JB2" s="711"/>
      <c r="JC2" s="711"/>
      <c r="JD2" s="711"/>
      <c r="JE2" s="711"/>
      <c r="JF2" s="711"/>
      <c r="JG2" s="711"/>
      <c r="JH2" s="711"/>
      <c r="JI2" s="711"/>
      <c r="JJ2" s="711"/>
      <c r="JK2" s="711"/>
      <c r="JL2" s="711"/>
      <c r="JM2" s="711"/>
      <c r="JN2" s="711"/>
      <c r="JO2" s="711"/>
      <c r="JP2" s="711"/>
      <c r="JQ2" s="711"/>
      <c r="JR2" s="711"/>
      <c r="JS2" s="711"/>
      <c r="JT2" s="711"/>
      <c r="JU2" s="711"/>
      <c r="JV2" s="711"/>
      <c r="JW2" s="711"/>
      <c r="JX2" s="711"/>
      <c r="JY2" s="711"/>
      <c r="JZ2" s="711"/>
      <c r="KA2" s="711"/>
      <c r="KB2" s="711"/>
      <c r="KC2" s="711"/>
      <c r="KD2" s="711"/>
      <c r="KE2" s="711"/>
      <c r="KF2" s="711"/>
      <c r="KG2" s="711"/>
      <c r="KH2" s="711"/>
      <c r="KI2" s="711"/>
      <c r="KJ2" s="711"/>
      <c r="KK2" s="711"/>
      <c r="KL2" s="711"/>
      <c r="KM2" s="711"/>
      <c r="KN2" s="711"/>
      <c r="KO2" s="711"/>
      <c r="KP2" s="711"/>
      <c r="KQ2" s="711"/>
      <c r="KR2" s="711"/>
      <c r="KS2" s="711"/>
      <c r="KT2" s="711"/>
      <c r="KU2" s="711"/>
      <c r="KV2" s="711"/>
      <c r="KW2" s="711"/>
      <c r="KX2" s="711"/>
      <c r="KY2" s="711"/>
      <c r="KZ2" s="711"/>
      <c r="LA2" s="711"/>
      <c r="LB2" s="711"/>
      <c r="LC2" s="711"/>
      <c r="LD2" s="711"/>
      <c r="LE2" s="711"/>
      <c r="LF2" s="711"/>
      <c r="LG2" s="711"/>
      <c r="LH2" s="711"/>
      <c r="LI2" s="711"/>
      <c r="LJ2" s="711"/>
      <c r="LK2" s="711"/>
      <c r="LL2" s="711"/>
      <c r="LM2" s="711"/>
      <c r="LN2" s="711"/>
      <c r="LO2" s="711"/>
      <c r="LP2" s="711"/>
      <c r="LQ2" s="711"/>
      <c r="LR2" s="711"/>
      <c r="LS2" s="711"/>
      <c r="LT2" s="711"/>
      <c r="LU2" s="711"/>
      <c r="LV2" s="711"/>
      <c r="LW2" s="711"/>
      <c r="LX2" s="711"/>
      <c r="LY2" s="711"/>
      <c r="LZ2" s="711"/>
      <c r="MA2" s="711"/>
      <c r="MB2" s="711"/>
      <c r="MC2" s="711"/>
      <c r="MD2" s="711"/>
      <c r="ME2" s="711"/>
      <c r="MF2" s="711"/>
      <c r="MG2" s="711"/>
      <c r="MH2" s="711"/>
      <c r="MI2" s="711"/>
      <c r="MJ2" s="711"/>
      <c r="MK2" s="711"/>
      <c r="ML2" s="711"/>
      <c r="MM2" s="711"/>
      <c r="MN2" s="711"/>
      <c r="MO2" s="711"/>
      <c r="MP2" s="711"/>
      <c r="MQ2" s="711"/>
      <c r="MR2" s="711"/>
      <c r="MS2" s="711"/>
      <c r="MT2" s="711"/>
      <c r="MU2" s="711"/>
      <c r="MV2" s="711"/>
      <c r="MW2" s="711"/>
      <c r="MX2" s="711"/>
      <c r="MY2" s="711"/>
      <c r="MZ2" s="711"/>
      <c r="NA2" s="711"/>
      <c r="NB2" s="711"/>
      <c r="NC2" s="711"/>
      <c r="ND2" s="711"/>
      <c r="NE2" s="711"/>
      <c r="NF2" s="711"/>
      <c r="NG2" s="711"/>
      <c r="NH2" s="711"/>
      <c r="NI2" s="711"/>
      <c r="NJ2" s="711"/>
      <c r="NK2" s="711"/>
      <c r="NL2" s="711"/>
      <c r="NM2" s="711"/>
      <c r="NN2" s="711"/>
      <c r="NO2" s="711"/>
      <c r="NP2" s="711"/>
      <c r="NQ2" s="711"/>
      <c r="NR2" s="711"/>
      <c r="NS2" s="711"/>
      <c r="NT2" s="711"/>
      <c r="NU2" s="711"/>
      <c r="NV2" s="711"/>
      <c r="NW2" s="711"/>
      <c r="NX2" s="711"/>
      <c r="NY2" s="711"/>
      <c r="NZ2" s="711"/>
      <c r="OA2" s="711"/>
      <c r="OB2" s="711"/>
      <c r="OC2" s="711"/>
      <c r="OD2" s="711"/>
      <c r="OE2" s="711"/>
      <c r="OF2" s="711"/>
      <c r="OG2" s="711"/>
      <c r="OH2" s="711"/>
      <c r="OI2" s="711"/>
      <c r="OJ2" s="711"/>
      <c r="OK2" s="711"/>
      <c r="OL2" s="711"/>
      <c r="OM2" s="711"/>
      <c r="ON2" s="711"/>
      <c r="OO2" s="711"/>
      <c r="OP2" s="711"/>
      <c r="OQ2" s="711"/>
      <c r="OR2" s="711"/>
      <c r="OS2" s="711"/>
      <c r="OT2" s="711"/>
      <c r="OU2" s="711"/>
      <c r="OV2" s="711"/>
      <c r="OW2" s="711"/>
      <c r="OX2" s="711"/>
      <c r="OY2" s="711"/>
      <c r="OZ2" s="711"/>
      <c r="PA2" s="711"/>
      <c r="PB2" s="711"/>
      <c r="PC2" s="711"/>
      <c r="PD2" s="711"/>
      <c r="PE2" s="711"/>
      <c r="PF2" s="711"/>
      <c r="PG2" s="711"/>
      <c r="PH2" s="711"/>
      <c r="PI2" s="711"/>
      <c r="PJ2" s="711"/>
      <c r="PK2" s="345"/>
      <c r="PL2" s="345"/>
      <c r="PM2" s="345"/>
      <c r="PN2" s="345"/>
      <c r="PO2" s="345"/>
      <c r="PP2" s="345"/>
      <c r="PQ2" s="345"/>
      <c r="PR2" s="345"/>
      <c r="PS2" s="345"/>
      <c r="PT2" s="345"/>
      <c r="PU2" s="345"/>
      <c r="PV2" s="345"/>
      <c r="PW2" s="345"/>
      <c r="PX2" s="345"/>
      <c r="PY2" s="345"/>
      <c r="PZ2" s="345"/>
      <c r="QA2" s="345"/>
      <c r="QB2" s="345"/>
      <c r="QC2" s="345"/>
      <c r="QD2" s="345"/>
      <c r="QE2" s="345"/>
      <c r="QF2" s="345"/>
      <c r="QG2" s="345"/>
      <c r="QH2" s="345"/>
      <c r="QI2" s="345"/>
      <c r="QJ2" s="345"/>
      <c r="QK2" s="345"/>
      <c r="QL2" s="345"/>
      <c r="QM2" s="346"/>
      <c r="QN2" s="751" t="s">
        <v>370</v>
      </c>
      <c r="QO2" s="752"/>
      <c r="QP2" s="752"/>
      <c r="QQ2" s="752"/>
      <c r="QR2" s="752"/>
      <c r="QS2" s="752"/>
      <c r="QT2" s="752"/>
      <c r="QU2" s="752"/>
      <c r="QV2" s="752"/>
      <c r="QW2" s="752"/>
      <c r="QX2" s="752"/>
      <c r="QY2" s="752"/>
      <c r="QZ2" s="752"/>
      <c r="RA2" s="752"/>
      <c r="RB2" s="752"/>
      <c r="RC2" s="752"/>
      <c r="RD2" s="752"/>
      <c r="RE2" s="752"/>
      <c r="RF2" s="752"/>
      <c r="RG2" s="752"/>
      <c r="RH2" s="752"/>
      <c r="RI2" s="752"/>
      <c r="RJ2" s="752"/>
      <c r="RK2" s="752"/>
      <c r="RL2" s="752"/>
      <c r="RM2" s="752"/>
      <c r="RN2" s="752"/>
      <c r="RO2" s="752"/>
      <c r="RP2" s="752"/>
      <c r="RQ2" s="752"/>
      <c r="RR2" s="752"/>
      <c r="RS2" s="752"/>
      <c r="RT2" s="752"/>
      <c r="RU2" s="752"/>
      <c r="RV2" s="752"/>
      <c r="RW2" s="753"/>
      <c r="RX2" s="347"/>
      <c r="RY2" s="751" t="s">
        <v>371</v>
      </c>
      <c r="RZ2" s="752"/>
      <c r="SA2" s="752"/>
      <c r="SB2" s="752"/>
      <c r="SC2" s="752"/>
      <c r="SD2" s="752"/>
      <c r="SE2" s="752"/>
      <c r="SF2" s="752"/>
      <c r="SG2" s="752"/>
      <c r="SH2" s="752"/>
      <c r="SI2" s="752"/>
      <c r="SJ2" s="753"/>
      <c r="SK2" s="348"/>
      <c r="SL2" s="657" t="s">
        <v>382</v>
      </c>
      <c r="SM2" s="658"/>
      <c r="SN2" s="658"/>
      <c r="SO2" s="658"/>
      <c r="SP2" s="658"/>
      <c r="SQ2" s="658"/>
      <c r="SR2" s="658"/>
      <c r="SS2" s="658"/>
      <c r="ST2" s="658"/>
      <c r="SU2" s="658"/>
      <c r="SV2" s="658"/>
      <c r="SW2" s="658"/>
      <c r="SX2" s="658"/>
      <c r="SY2" s="658"/>
      <c r="SZ2" s="658"/>
      <c r="TA2" s="658"/>
      <c r="TB2" s="658"/>
      <c r="TC2" s="658"/>
      <c r="TD2" s="658"/>
      <c r="TE2" s="658"/>
      <c r="TF2" s="658"/>
      <c r="TG2" s="658"/>
      <c r="TH2" s="658"/>
      <c r="TI2" s="658"/>
      <c r="TJ2" s="658"/>
      <c r="TK2" s="658"/>
      <c r="TL2" s="658"/>
      <c r="TM2" s="658"/>
      <c r="TN2" s="658"/>
      <c r="TO2" s="658"/>
      <c r="TP2" s="658"/>
      <c r="TQ2" s="658"/>
      <c r="TR2" s="658"/>
      <c r="TS2" s="658"/>
      <c r="TT2" s="658"/>
      <c r="TU2" s="659"/>
      <c r="TV2" s="348"/>
      <c r="TW2" s="657" t="s">
        <v>282</v>
      </c>
      <c r="TX2" s="658"/>
      <c r="TY2" s="658"/>
      <c r="TZ2" s="658"/>
      <c r="UA2" s="658"/>
      <c r="UB2" s="658"/>
      <c r="UC2" s="658"/>
      <c r="UD2" s="658"/>
      <c r="UE2" s="658"/>
      <c r="UF2" s="658"/>
      <c r="UG2" s="658"/>
      <c r="UH2" s="658"/>
      <c r="UI2" s="658"/>
      <c r="UJ2" s="658"/>
      <c r="UK2" s="658"/>
      <c r="UL2" s="658"/>
      <c r="UM2" s="658"/>
      <c r="UN2" s="658"/>
      <c r="UO2" s="658"/>
      <c r="UP2" s="658"/>
      <c r="UQ2" s="658"/>
      <c r="UR2" s="658"/>
      <c r="US2" s="658"/>
      <c r="UT2" s="658"/>
      <c r="UU2" s="658"/>
      <c r="UV2" s="658"/>
      <c r="UW2" s="658"/>
      <c r="UX2" s="658"/>
      <c r="UY2" s="658"/>
      <c r="UZ2" s="658"/>
      <c r="VA2" s="658"/>
      <c r="VB2" s="658"/>
      <c r="VC2" s="658"/>
      <c r="VD2" s="658"/>
      <c r="VE2" s="658"/>
      <c r="VF2" s="659"/>
      <c r="VG2" s="348"/>
      <c r="VH2" s="669" t="s">
        <v>286</v>
      </c>
      <c r="VI2" s="670"/>
      <c r="VJ2" s="670"/>
      <c r="VK2" s="670"/>
      <c r="VL2" s="670"/>
      <c r="VM2" s="671"/>
      <c r="VN2" s="348"/>
      <c r="VO2" s="669" t="s">
        <v>284</v>
      </c>
      <c r="VP2" s="670"/>
      <c r="VQ2" s="670"/>
      <c r="VR2" s="670"/>
      <c r="VS2" s="670"/>
      <c r="VT2" s="671"/>
      <c r="VU2" s="348"/>
      <c r="VV2" s="657" t="s">
        <v>283</v>
      </c>
      <c r="VW2" s="658"/>
      <c r="VX2" s="658"/>
      <c r="VY2" s="658"/>
      <c r="VZ2" s="658"/>
      <c r="WA2" s="658"/>
      <c r="WB2" s="658"/>
      <c r="WC2" s="658"/>
      <c r="WD2" s="658"/>
      <c r="WE2" s="658"/>
      <c r="WF2" s="658"/>
      <c r="WG2" s="658"/>
      <c r="WH2" s="658"/>
      <c r="WI2" s="658"/>
      <c r="WJ2" s="658"/>
      <c r="WK2" s="658"/>
      <c r="WL2" s="658"/>
      <c r="WM2" s="658"/>
      <c r="WN2" s="658"/>
      <c r="WO2" s="658"/>
      <c r="WP2" s="658"/>
      <c r="WQ2" s="658"/>
      <c r="WR2" s="658"/>
      <c r="WS2" s="658"/>
      <c r="WT2" s="658"/>
      <c r="WU2" s="658"/>
      <c r="WV2" s="658"/>
      <c r="WW2" s="658"/>
      <c r="WX2" s="658"/>
      <c r="WY2" s="658"/>
      <c r="WZ2" s="658"/>
      <c r="XA2" s="658"/>
      <c r="XB2" s="658"/>
      <c r="XC2" s="658"/>
      <c r="XD2" s="658"/>
      <c r="XE2" s="659"/>
      <c r="XF2" s="349"/>
      <c r="XG2" s="657" t="s">
        <v>285</v>
      </c>
      <c r="XH2" s="658"/>
      <c r="XI2" s="658"/>
      <c r="XJ2" s="658"/>
      <c r="XK2" s="658"/>
      <c r="XL2" s="658"/>
      <c r="XM2" s="658"/>
      <c r="XN2" s="658"/>
      <c r="XO2" s="658"/>
      <c r="XP2" s="658"/>
      <c r="XQ2" s="658"/>
      <c r="XR2" s="658"/>
      <c r="XS2" s="658"/>
      <c r="XT2" s="658"/>
      <c r="XU2" s="658"/>
      <c r="XV2" s="658"/>
      <c r="XW2" s="658"/>
      <c r="XX2" s="658"/>
      <c r="XY2" s="658"/>
      <c r="XZ2" s="658"/>
      <c r="YA2" s="658"/>
      <c r="YB2" s="658"/>
      <c r="YC2" s="658"/>
      <c r="YD2" s="659"/>
      <c r="YE2" s="350"/>
      <c r="YF2" s="762"/>
      <c r="YG2" s="763"/>
      <c r="YH2" s="763"/>
      <c r="YI2" s="763"/>
      <c r="YJ2" s="763"/>
      <c r="YK2" s="763"/>
      <c r="YL2" s="763"/>
      <c r="YM2" s="763"/>
      <c r="YN2" s="763"/>
      <c r="YO2" s="763"/>
      <c r="YP2" s="763"/>
      <c r="YQ2" s="763"/>
      <c r="YR2" s="763"/>
      <c r="YS2" s="763"/>
      <c r="YT2" s="763"/>
      <c r="YU2" s="763"/>
      <c r="YV2" s="763"/>
      <c r="YW2" s="763"/>
      <c r="YX2" s="763"/>
      <c r="YY2" s="764"/>
      <c r="YZ2" s="351"/>
      <c r="ZA2" s="351"/>
      <c r="ZB2" s="351"/>
      <c r="ZC2" s="351"/>
      <c r="ZD2" s="351"/>
      <c r="ZE2" s="351"/>
      <c r="ZF2" s="351"/>
      <c r="ZG2" s="351"/>
      <c r="ZH2" s="351"/>
      <c r="ZI2" s="351"/>
      <c r="ZJ2" s="352"/>
      <c r="ZK2" s="649" t="s">
        <v>407</v>
      </c>
      <c r="ZL2" s="650"/>
      <c r="ZM2" s="650"/>
      <c r="ZN2" s="650"/>
      <c r="ZO2" s="650"/>
      <c r="ZP2" s="650"/>
      <c r="ZQ2" s="650"/>
      <c r="ZR2" s="650"/>
      <c r="ZS2" s="651"/>
      <c r="ZT2" s="353"/>
      <c r="ZU2" s="776" t="s">
        <v>409</v>
      </c>
      <c r="ZV2" s="776"/>
      <c r="ZW2" s="776"/>
      <c r="ZX2" s="776"/>
      <c r="ZY2" s="776"/>
      <c r="ZZ2" s="776"/>
      <c r="AAA2" s="776"/>
      <c r="AAB2" s="776"/>
      <c r="AAC2" s="776"/>
    </row>
    <row r="3" spans="1:705" ht="31.5" customHeight="1">
      <c r="A3" s="693"/>
      <c r="B3" s="354"/>
      <c r="C3" s="713" t="s">
        <v>320</v>
      </c>
      <c r="D3" s="720" t="s">
        <v>321</v>
      </c>
      <c r="E3" s="720" t="s">
        <v>322</v>
      </c>
      <c r="F3" s="720" t="s">
        <v>325</v>
      </c>
      <c r="G3" s="720" t="s">
        <v>324</v>
      </c>
      <c r="H3" s="720" t="s">
        <v>323</v>
      </c>
      <c r="I3" s="720" t="s">
        <v>326</v>
      </c>
      <c r="J3" s="720" t="s">
        <v>2</v>
      </c>
      <c r="K3" s="720" t="s">
        <v>3</v>
      </c>
      <c r="L3" s="723" t="s">
        <v>320</v>
      </c>
      <c r="M3" s="723" t="s">
        <v>321</v>
      </c>
      <c r="N3" s="723" t="s">
        <v>322</v>
      </c>
      <c r="O3" s="723" t="s">
        <v>325</v>
      </c>
      <c r="P3" s="723" t="s">
        <v>324</v>
      </c>
      <c r="Q3" s="723" t="s">
        <v>323</v>
      </c>
      <c r="R3" s="723" t="s">
        <v>326</v>
      </c>
      <c r="S3" s="723" t="s">
        <v>2</v>
      </c>
      <c r="T3" s="723" t="s">
        <v>3</v>
      </c>
      <c r="U3" s="720" t="s">
        <v>320</v>
      </c>
      <c r="V3" s="720" t="s">
        <v>321</v>
      </c>
      <c r="W3" s="720" t="s">
        <v>322</v>
      </c>
      <c r="X3" s="720" t="s">
        <v>325</v>
      </c>
      <c r="Y3" s="720" t="s">
        <v>324</v>
      </c>
      <c r="Z3" s="720" t="s">
        <v>323</v>
      </c>
      <c r="AA3" s="720" t="s">
        <v>326</v>
      </c>
      <c r="AB3" s="720" t="s">
        <v>2</v>
      </c>
      <c r="AC3" s="748" t="s">
        <v>3</v>
      </c>
      <c r="AD3" s="355"/>
      <c r="AE3" s="805" t="s">
        <v>356</v>
      </c>
      <c r="AF3" s="806" t="s">
        <v>357</v>
      </c>
      <c r="AG3" s="806" t="s">
        <v>20</v>
      </c>
      <c r="AH3" s="806" t="s">
        <v>467</v>
      </c>
      <c r="AI3" s="807" t="s">
        <v>21</v>
      </c>
      <c r="AJ3" s="356"/>
      <c r="AK3" s="731" t="s">
        <v>280</v>
      </c>
      <c r="AL3" s="732"/>
      <c r="AM3" s="732"/>
      <c r="AN3" s="732"/>
      <c r="AO3" s="732" t="s">
        <v>75</v>
      </c>
      <c r="AP3" s="732"/>
      <c r="AQ3" s="732"/>
      <c r="AR3" s="732"/>
      <c r="AS3" s="735" t="s">
        <v>280</v>
      </c>
      <c r="AT3" s="735"/>
      <c r="AU3" s="735"/>
      <c r="AV3" s="735"/>
      <c r="AW3" s="735" t="s">
        <v>75</v>
      </c>
      <c r="AX3" s="735"/>
      <c r="AY3" s="735"/>
      <c r="AZ3" s="735"/>
      <c r="BA3" s="732" t="s">
        <v>280</v>
      </c>
      <c r="BB3" s="732"/>
      <c r="BC3" s="732"/>
      <c r="BD3" s="732"/>
      <c r="BE3" s="732" t="s">
        <v>75</v>
      </c>
      <c r="BF3" s="732"/>
      <c r="BG3" s="732"/>
      <c r="BH3" s="736"/>
      <c r="BI3" s="357"/>
      <c r="BJ3" s="712" t="s">
        <v>56</v>
      </c>
      <c r="BK3" s="709"/>
      <c r="BL3" s="709"/>
      <c r="BM3" s="709"/>
      <c r="BN3" s="709"/>
      <c r="BO3" s="709" t="s">
        <v>57</v>
      </c>
      <c r="BP3" s="709"/>
      <c r="BQ3" s="709"/>
      <c r="BR3" s="709"/>
      <c r="BS3" s="704" t="s">
        <v>59</v>
      </c>
      <c r="BT3" s="704"/>
      <c r="BU3" s="704"/>
      <c r="BV3" s="704"/>
      <c r="BW3" s="704"/>
      <c r="BX3" s="704"/>
      <c r="BY3" s="704"/>
      <c r="BZ3" s="704"/>
      <c r="CA3" s="704" t="s">
        <v>61</v>
      </c>
      <c r="CB3" s="704"/>
      <c r="CC3" s="704"/>
      <c r="CD3" s="704"/>
      <c r="CE3" s="704"/>
      <c r="CF3" s="704" t="s">
        <v>68</v>
      </c>
      <c r="CG3" s="704"/>
      <c r="CH3" s="704"/>
      <c r="CI3" s="704"/>
      <c r="CJ3" s="704"/>
      <c r="CK3" s="704"/>
      <c r="CL3" s="708" t="s">
        <v>56</v>
      </c>
      <c r="CM3" s="708"/>
      <c r="CN3" s="708"/>
      <c r="CO3" s="708"/>
      <c r="CP3" s="708"/>
      <c r="CQ3" s="708" t="s">
        <v>57</v>
      </c>
      <c r="CR3" s="708"/>
      <c r="CS3" s="708"/>
      <c r="CT3" s="708"/>
      <c r="CU3" s="706" t="s">
        <v>59</v>
      </c>
      <c r="CV3" s="706"/>
      <c r="CW3" s="706"/>
      <c r="CX3" s="706"/>
      <c r="CY3" s="706"/>
      <c r="CZ3" s="706"/>
      <c r="DA3" s="706"/>
      <c r="DB3" s="706"/>
      <c r="DC3" s="706" t="s">
        <v>61</v>
      </c>
      <c r="DD3" s="706"/>
      <c r="DE3" s="706"/>
      <c r="DF3" s="706"/>
      <c r="DG3" s="706"/>
      <c r="DH3" s="706" t="s">
        <v>68</v>
      </c>
      <c r="DI3" s="706"/>
      <c r="DJ3" s="706"/>
      <c r="DK3" s="706"/>
      <c r="DL3" s="706"/>
      <c r="DM3" s="706"/>
      <c r="DN3" s="709" t="s">
        <v>56</v>
      </c>
      <c r="DO3" s="709"/>
      <c r="DP3" s="709"/>
      <c r="DQ3" s="709"/>
      <c r="DR3" s="709"/>
      <c r="DS3" s="709" t="s">
        <v>57</v>
      </c>
      <c r="DT3" s="709"/>
      <c r="DU3" s="709"/>
      <c r="DV3" s="709"/>
      <c r="DW3" s="704" t="s">
        <v>59</v>
      </c>
      <c r="DX3" s="704"/>
      <c r="DY3" s="704"/>
      <c r="DZ3" s="704"/>
      <c r="EA3" s="704"/>
      <c r="EB3" s="704"/>
      <c r="EC3" s="704"/>
      <c r="ED3" s="704"/>
      <c r="EE3" s="704" t="s">
        <v>61</v>
      </c>
      <c r="EF3" s="704"/>
      <c r="EG3" s="704"/>
      <c r="EH3" s="704"/>
      <c r="EI3" s="704"/>
      <c r="EJ3" s="704" t="s">
        <v>68</v>
      </c>
      <c r="EK3" s="704"/>
      <c r="EL3" s="704"/>
      <c r="EM3" s="704"/>
      <c r="EN3" s="704"/>
      <c r="EO3" s="704"/>
      <c r="EP3" s="708" t="s">
        <v>56</v>
      </c>
      <c r="EQ3" s="708"/>
      <c r="ER3" s="708"/>
      <c r="ES3" s="708"/>
      <c r="ET3" s="708"/>
      <c r="EU3" s="708" t="s">
        <v>57</v>
      </c>
      <c r="EV3" s="708"/>
      <c r="EW3" s="708"/>
      <c r="EX3" s="708"/>
      <c r="EY3" s="706" t="s">
        <v>59</v>
      </c>
      <c r="EZ3" s="706"/>
      <c r="FA3" s="706"/>
      <c r="FB3" s="706"/>
      <c r="FC3" s="706"/>
      <c r="FD3" s="706"/>
      <c r="FE3" s="706"/>
      <c r="FF3" s="706"/>
      <c r="FG3" s="706" t="s">
        <v>61</v>
      </c>
      <c r="FH3" s="706"/>
      <c r="FI3" s="706"/>
      <c r="FJ3" s="706"/>
      <c r="FK3" s="706"/>
      <c r="FL3" s="706" t="s">
        <v>68</v>
      </c>
      <c r="FM3" s="706"/>
      <c r="FN3" s="706"/>
      <c r="FO3" s="706"/>
      <c r="FP3" s="706"/>
      <c r="FQ3" s="706"/>
      <c r="FR3" s="709" t="s">
        <v>56</v>
      </c>
      <c r="FS3" s="709"/>
      <c r="FT3" s="709"/>
      <c r="FU3" s="709"/>
      <c r="FV3" s="709"/>
      <c r="FW3" s="709" t="s">
        <v>57</v>
      </c>
      <c r="FX3" s="709"/>
      <c r="FY3" s="709"/>
      <c r="FZ3" s="709"/>
      <c r="GA3" s="704" t="s">
        <v>59</v>
      </c>
      <c r="GB3" s="704"/>
      <c r="GC3" s="704"/>
      <c r="GD3" s="704"/>
      <c r="GE3" s="704"/>
      <c r="GF3" s="704"/>
      <c r="GG3" s="704"/>
      <c r="GH3" s="704"/>
      <c r="GI3" s="704" t="s">
        <v>61</v>
      </c>
      <c r="GJ3" s="704"/>
      <c r="GK3" s="704"/>
      <c r="GL3" s="704"/>
      <c r="GM3" s="704"/>
      <c r="GN3" s="704" t="s">
        <v>68</v>
      </c>
      <c r="GO3" s="704"/>
      <c r="GP3" s="704"/>
      <c r="GQ3" s="704"/>
      <c r="GR3" s="704"/>
      <c r="GS3" s="704"/>
      <c r="GT3" s="708" t="s">
        <v>56</v>
      </c>
      <c r="GU3" s="708"/>
      <c r="GV3" s="708"/>
      <c r="GW3" s="708"/>
      <c r="GX3" s="708"/>
      <c r="GY3" s="708" t="s">
        <v>57</v>
      </c>
      <c r="GZ3" s="708"/>
      <c r="HA3" s="708"/>
      <c r="HB3" s="708"/>
      <c r="HC3" s="706" t="s">
        <v>59</v>
      </c>
      <c r="HD3" s="706"/>
      <c r="HE3" s="706"/>
      <c r="HF3" s="706"/>
      <c r="HG3" s="706"/>
      <c r="HH3" s="706"/>
      <c r="HI3" s="706"/>
      <c r="HJ3" s="706"/>
      <c r="HK3" s="706" t="s">
        <v>61</v>
      </c>
      <c r="HL3" s="706"/>
      <c r="HM3" s="706"/>
      <c r="HN3" s="706"/>
      <c r="HO3" s="706"/>
      <c r="HP3" s="706" t="s">
        <v>68</v>
      </c>
      <c r="HQ3" s="706"/>
      <c r="HR3" s="706"/>
      <c r="HS3" s="706"/>
      <c r="HT3" s="706"/>
      <c r="HU3" s="707"/>
      <c r="HV3" s="709" t="s">
        <v>56</v>
      </c>
      <c r="HW3" s="709"/>
      <c r="HX3" s="709"/>
      <c r="HY3" s="709"/>
      <c r="HZ3" s="709"/>
      <c r="IA3" s="709" t="s">
        <v>57</v>
      </c>
      <c r="IB3" s="709"/>
      <c r="IC3" s="709"/>
      <c r="ID3" s="709"/>
      <c r="IE3" s="704" t="s">
        <v>59</v>
      </c>
      <c r="IF3" s="704"/>
      <c r="IG3" s="704"/>
      <c r="IH3" s="704"/>
      <c r="II3" s="704"/>
      <c r="IJ3" s="704"/>
      <c r="IK3" s="704"/>
      <c r="IL3" s="704"/>
      <c r="IM3" s="704" t="s">
        <v>61</v>
      </c>
      <c r="IN3" s="704"/>
      <c r="IO3" s="704"/>
      <c r="IP3" s="704"/>
      <c r="IQ3" s="704"/>
      <c r="IR3" s="704" t="s">
        <v>68</v>
      </c>
      <c r="IS3" s="704"/>
      <c r="IT3" s="704"/>
      <c r="IU3" s="704"/>
      <c r="IV3" s="704"/>
      <c r="IW3" s="704"/>
      <c r="IX3" s="358"/>
      <c r="IY3" s="712" t="s">
        <v>56</v>
      </c>
      <c r="IZ3" s="709"/>
      <c r="JA3" s="709"/>
      <c r="JB3" s="709"/>
      <c r="JC3" s="709"/>
      <c r="JD3" s="709" t="s">
        <v>57</v>
      </c>
      <c r="JE3" s="709"/>
      <c r="JF3" s="709"/>
      <c r="JG3" s="709"/>
      <c r="JH3" s="704" t="s">
        <v>59</v>
      </c>
      <c r="JI3" s="704"/>
      <c r="JJ3" s="704"/>
      <c r="JK3" s="704"/>
      <c r="JL3" s="704"/>
      <c r="JM3" s="704"/>
      <c r="JN3" s="704"/>
      <c r="JO3" s="704"/>
      <c r="JP3" s="704" t="s">
        <v>61</v>
      </c>
      <c r="JQ3" s="704"/>
      <c r="JR3" s="704"/>
      <c r="JS3" s="704"/>
      <c r="JT3" s="704"/>
      <c r="JU3" s="704" t="s">
        <v>68</v>
      </c>
      <c r="JV3" s="704"/>
      <c r="JW3" s="704"/>
      <c r="JX3" s="704"/>
      <c r="JY3" s="704"/>
      <c r="JZ3" s="704"/>
      <c r="KA3" s="708" t="s">
        <v>56</v>
      </c>
      <c r="KB3" s="708"/>
      <c r="KC3" s="708"/>
      <c r="KD3" s="708"/>
      <c r="KE3" s="708"/>
      <c r="KF3" s="708" t="s">
        <v>57</v>
      </c>
      <c r="KG3" s="708"/>
      <c r="KH3" s="708"/>
      <c r="KI3" s="708"/>
      <c r="KJ3" s="706" t="s">
        <v>59</v>
      </c>
      <c r="KK3" s="706"/>
      <c r="KL3" s="706"/>
      <c r="KM3" s="706"/>
      <c r="KN3" s="706"/>
      <c r="KO3" s="706"/>
      <c r="KP3" s="706"/>
      <c r="KQ3" s="706"/>
      <c r="KR3" s="706" t="s">
        <v>61</v>
      </c>
      <c r="KS3" s="706"/>
      <c r="KT3" s="706"/>
      <c r="KU3" s="706"/>
      <c r="KV3" s="706"/>
      <c r="KW3" s="706" t="s">
        <v>68</v>
      </c>
      <c r="KX3" s="706"/>
      <c r="KY3" s="706"/>
      <c r="KZ3" s="706"/>
      <c r="LA3" s="706"/>
      <c r="LB3" s="706"/>
      <c r="LC3" s="709" t="s">
        <v>56</v>
      </c>
      <c r="LD3" s="709"/>
      <c r="LE3" s="709"/>
      <c r="LF3" s="709"/>
      <c r="LG3" s="709"/>
      <c r="LH3" s="709" t="s">
        <v>57</v>
      </c>
      <c r="LI3" s="709"/>
      <c r="LJ3" s="709"/>
      <c r="LK3" s="709"/>
      <c r="LL3" s="704" t="s">
        <v>59</v>
      </c>
      <c r="LM3" s="704"/>
      <c r="LN3" s="704"/>
      <c r="LO3" s="704"/>
      <c r="LP3" s="704"/>
      <c r="LQ3" s="704"/>
      <c r="LR3" s="704"/>
      <c r="LS3" s="704"/>
      <c r="LT3" s="704" t="s">
        <v>61</v>
      </c>
      <c r="LU3" s="704"/>
      <c r="LV3" s="704"/>
      <c r="LW3" s="704"/>
      <c r="LX3" s="704"/>
      <c r="LY3" s="704" t="s">
        <v>68</v>
      </c>
      <c r="LZ3" s="704"/>
      <c r="MA3" s="704"/>
      <c r="MB3" s="704"/>
      <c r="MC3" s="704"/>
      <c r="MD3" s="704"/>
      <c r="ME3" s="708" t="s">
        <v>56</v>
      </c>
      <c r="MF3" s="708"/>
      <c r="MG3" s="708"/>
      <c r="MH3" s="708"/>
      <c r="MI3" s="708"/>
      <c r="MJ3" s="708" t="s">
        <v>57</v>
      </c>
      <c r="MK3" s="708"/>
      <c r="ML3" s="708"/>
      <c r="MM3" s="708"/>
      <c r="MN3" s="706" t="s">
        <v>59</v>
      </c>
      <c r="MO3" s="706"/>
      <c r="MP3" s="706"/>
      <c r="MQ3" s="706"/>
      <c r="MR3" s="706"/>
      <c r="MS3" s="706"/>
      <c r="MT3" s="706"/>
      <c r="MU3" s="706"/>
      <c r="MV3" s="706" t="s">
        <v>61</v>
      </c>
      <c r="MW3" s="706"/>
      <c r="MX3" s="706"/>
      <c r="MY3" s="706"/>
      <c r="MZ3" s="706"/>
      <c r="NA3" s="706" t="s">
        <v>68</v>
      </c>
      <c r="NB3" s="706"/>
      <c r="NC3" s="706"/>
      <c r="ND3" s="706"/>
      <c r="NE3" s="706"/>
      <c r="NF3" s="706"/>
      <c r="NG3" s="709" t="s">
        <v>56</v>
      </c>
      <c r="NH3" s="709"/>
      <c r="NI3" s="709"/>
      <c r="NJ3" s="709"/>
      <c r="NK3" s="709"/>
      <c r="NL3" s="709" t="s">
        <v>57</v>
      </c>
      <c r="NM3" s="709"/>
      <c r="NN3" s="709"/>
      <c r="NO3" s="709"/>
      <c r="NP3" s="704" t="s">
        <v>59</v>
      </c>
      <c r="NQ3" s="704"/>
      <c r="NR3" s="704"/>
      <c r="NS3" s="704"/>
      <c r="NT3" s="704"/>
      <c r="NU3" s="704"/>
      <c r="NV3" s="704"/>
      <c r="NW3" s="704"/>
      <c r="NX3" s="704" t="s">
        <v>61</v>
      </c>
      <c r="NY3" s="704"/>
      <c r="NZ3" s="704"/>
      <c r="OA3" s="704"/>
      <c r="OB3" s="704"/>
      <c r="OC3" s="704" t="s">
        <v>68</v>
      </c>
      <c r="OD3" s="704"/>
      <c r="OE3" s="704"/>
      <c r="OF3" s="704"/>
      <c r="OG3" s="704"/>
      <c r="OH3" s="704"/>
      <c r="OI3" s="708" t="s">
        <v>56</v>
      </c>
      <c r="OJ3" s="708"/>
      <c r="OK3" s="708"/>
      <c r="OL3" s="708"/>
      <c r="OM3" s="708"/>
      <c r="ON3" s="708" t="s">
        <v>57</v>
      </c>
      <c r="OO3" s="708"/>
      <c r="OP3" s="708"/>
      <c r="OQ3" s="708"/>
      <c r="OR3" s="706" t="s">
        <v>59</v>
      </c>
      <c r="OS3" s="706"/>
      <c r="OT3" s="706"/>
      <c r="OU3" s="706"/>
      <c r="OV3" s="706"/>
      <c r="OW3" s="706"/>
      <c r="OX3" s="706"/>
      <c r="OY3" s="706"/>
      <c r="OZ3" s="706" t="s">
        <v>61</v>
      </c>
      <c r="PA3" s="706"/>
      <c r="PB3" s="706"/>
      <c r="PC3" s="706"/>
      <c r="PD3" s="706"/>
      <c r="PE3" s="706" t="s">
        <v>68</v>
      </c>
      <c r="PF3" s="706"/>
      <c r="PG3" s="706"/>
      <c r="PH3" s="706"/>
      <c r="PI3" s="706"/>
      <c r="PJ3" s="707"/>
      <c r="PK3" s="709" t="s">
        <v>56</v>
      </c>
      <c r="PL3" s="709"/>
      <c r="PM3" s="709"/>
      <c r="PN3" s="709"/>
      <c r="PO3" s="709"/>
      <c r="PP3" s="709" t="s">
        <v>57</v>
      </c>
      <c r="PQ3" s="709"/>
      <c r="PR3" s="709"/>
      <c r="PS3" s="709"/>
      <c r="PT3" s="704" t="s">
        <v>59</v>
      </c>
      <c r="PU3" s="704"/>
      <c r="PV3" s="704"/>
      <c r="PW3" s="704"/>
      <c r="PX3" s="704"/>
      <c r="PY3" s="704"/>
      <c r="PZ3" s="704"/>
      <c r="QA3" s="704"/>
      <c r="QB3" s="704" t="s">
        <v>61</v>
      </c>
      <c r="QC3" s="704"/>
      <c r="QD3" s="704"/>
      <c r="QE3" s="704"/>
      <c r="QF3" s="704"/>
      <c r="QG3" s="704" t="s">
        <v>68</v>
      </c>
      <c r="QH3" s="704"/>
      <c r="QI3" s="704"/>
      <c r="QJ3" s="704"/>
      <c r="QK3" s="704"/>
      <c r="QL3" s="704"/>
      <c r="QM3" s="359"/>
      <c r="QN3" s="758" t="s">
        <v>377</v>
      </c>
      <c r="QO3" s="759"/>
      <c r="QP3" s="759"/>
      <c r="QQ3" s="759"/>
      <c r="QR3" s="759"/>
      <c r="QS3" s="759"/>
      <c r="QT3" s="759"/>
      <c r="QU3" s="759"/>
      <c r="QV3" s="759"/>
      <c r="QW3" s="759"/>
      <c r="QX3" s="759"/>
      <c r="QY3" s="759"/>
      <c r="QZ3" s="759"/>
      <c r="RA3" s="759"/>
      <c r="RB3" s="759"/>
      <c r="RC3" s="759"/>
      <c r="RD3" s="759"/>
      <c r="RE3" s="759"/>
      <c r="RF3" s="759" t="s">
        <v>378</v>
      </c>
      <c r="RG3" s="759"/>
      <c r="RH3" s="759"/>
      <c r="RI3" s="759"/>
      <c r="RJ3" s="759"/>
      <c r="RK3" s="759"/>
      <c r="RL3" s="759"/>
      <c r="RM3" s="759"/>
      <c r="RN3" s="759"/>
      <c r="RO3" s="759"/>
      <c r="RP3" s="759"/>
      <c r="RQ3" s="759"/>
      <c r="RR3" s="759"/>
      <c r="RS3" s="759"/>
      <c r="RT3" s="759"/>
      <c r="RU3" s="759"/>
      <c r="RV3" s="759"/>
      <c r="RW3" s="760"/>
      <c r="RX3" s="360"/>
      <c r="RY3" s="756" t="s">
        <v>185</v>
      </c>
      <c r="RZ3" s="688" t="s">
        <v>184</v>
      </c>
      <c r="SA3" s="688" t="s">
        <v>186</v>
      </c>
      <c r="SB3" s="688" t="s">
        <v>187</v>
      </c>
      <c r="SC3" s="687" t="s">
        <v>185</v>
      </c>
      <c r="SD3" s="687" t="s">
        <v>184</v>
      </c>
      <c r="SE3" s="687" t="s">
        <v>186</v>
      </c>
      <c r="SF3" s="687" t="s">
        <v>187</v>
      </c>
      <c r="SG3" s="688" t="s">
        <v>185</v>
      </c>
      <c r="SH3" s="688" t="s">
        <v>184</v>
      </c>
      <c r="SI3" s="688" t="s">
        <v>186</v>
      </c>
      <c r="SJ3" s="689" t="s">
        <v>187</v>
      </c>
      <c r="SK3" s="361"/>
      <c r="SL3" s="660" t="s">
        <v>128</v>
      </c>
      <c r="SM3" s="661"/>
      <c r="SN3" s="661"/>
      <c r="SO3" s="661"/>
      <c r="SP3" s="661"/>
      <c r="SQ3" s="661"/>
      <c r="SR3" s="661"/>
      <c r="SS3" s="661"/>
      <c r="ST3" s="661"/>
      <c r="SU3" s="661" t="s">
        <v>129</v>
      </c>
      <c r="SV3" s="661"/>
      <c r="SW3" s="661"/>
      <c r="SX3" s="661"/>
      <c r="SY3" s="661"/>
      <c r="SZ3" s="661"/>
      <c r="TA3" s="661"/>
      <c r="TB3" s="661"/>
      <c r="TC3" s="661"/>
      <c r="TD3" s="661" t="s">
        <v>632</v>
      </c>
      <c r="TE3" s="661"/>
      <c r="TF3" s="661"/>
      <c r="TG3" s="661"/>
      <c r="TH3" s="661"/>
      <c r="TI3" s="661"/>
      <c r="TJ3" s="661"/>
      <c r="TK3" s="661"/>
      <c r="TL3" s="661"/>
      <c r="TM3" s="661" t="s">
        <v>130</v>
      </c>
      <c r="TN3" s="661"/>
      <c r="TO3" s="661"/>
      <c r="TP3" s="661"/>
      <c r="TQ3" s="661"/>
      <c r="TR3" s="661"/>
      <c r="TS3" s="661"/>
      <c r="TT3" s="661"/>
      <c r="TU3" s="662"/>
      <c r="TV3" s="361"/>
      <c r="TW3" s="660" t="s">
        <v>128</v>
      </c>
      <c r="TX3" s="661"/>
      <c r="TY3" s="661"/>
      <c r="TZ3" s="661"/>
      <c r="UA3" s="661"/>
      <c r="UB3" s="661"/>
      <c r="UC3" s="661"/>
      <c r="UD3" s="661"/>
      <c r="UE3" s="661"/>
      <c r="UF3" s="661" t="s">
        <v>129</v>
      </c>
      <c r="UG3" s="661"/>
      <c r="UH3" s="661"/>
      <c r="UI3" s="661"/>
      <c r="UJ3" s="661"/>
      <c r="UK3" s="661"/>
      <c r="UL3" s="661"/>
      <c r="UM3" s="661"/>
      <c r="UN3" s="661"/>
      <c r="UO3" s="661" t="s">
        <v>632</v>
      </c>
      <c r="UP3" s="661"/>
      <c r="UQ3" s="661"/>
      <c r="UR3" s="661"/>
      <c r="US3" s="661"/>
      <c r="UT3" s="661"/>
      <c r="UU3" s="661"/>
      <c r="UV3" s="661"/>
      <c r="UW3" s="661"/>
      <c r="UX3" s="661" t="s">
        <v>130</v>
      </c>
      <c r="UY3" s="661"/>
      <c r="UZ3" s="661"/>
      <c r="VA3" s="661"/>
      <c r="VB3" s="661"/>
      <c r="VC3" s="661"/>
      <c r="VD3" s="661"/>
      <c r="VE3" s="661"/>
      <c r="VF3" s="662"/>
      <c r="VG3" s="361"/>
      <c r="VH3" s="663" t="s">
        <v>379</v>
      </c>
      <c r="VI3" s="635" t="s">
        <v>380</v>
      </c>
      <c r="VJ3" s="634" t="s">
        <v>379</v>
      </c>
      <c r="VK3" s="634" t="s">
        <v>380</v>
      </c>
      <c r="VL3" s="635" t="s">
        <v>379</v>
      </c>
      <c r="VM3" s="684" t="s">
        <v>380</v>
      </c>
      <c r="VN3" s="361"/>
      <c r="VO3" s="672" t="s">
        <v>381</v>
      </c>
      <c r="VP3" s="675" t="s">
        <v>179</v>
      </c>
      <c r="VQ3" s="678" t="s">
        <v>381</v>
      </c>
      <c r="VR3" s="678" t="s">
        <v>179</v>
      </c>
      <c r="VS3" s="675" t="s">
        <v>381</v>
      </c>
      <c r="VT3" s="681" t="s">
        <v>179</v>
      </c>
      <c r="VU3" s="361"/>
      <c r="VV3" s="660" t="s">
        <v>383</v>
      </c>
      <c r="VW3" s="661"/>
      <c r="VX3" s="661"/>
      <c r="VY3" s="661"/>
      <c r="VZ3" s="661"/>
      <c r="WA3" s="661"/>
      <c r="WB3" s="661"/>
      <c r="WC3" s="661"/>
      <c r="WD3" s="661"/>
      <c r="WE3" s="661" t="s">
        <v>131</v>
      </c>
      <c r="WF3" s="661"/>
      <c r="WG3" s="661"/>
      <c r="WH3" s="661"/>
      <c r="WI3" s="661"/>
      <c r="WJ3" s="661"/>
      <c r="WK3" s="661"/>
      <c r="WL3" s="661"/>
      <c r="WM3" s="661"/>
      <c r="WN3" s="661" t="s">
        <v>132</v>
      </c>
      <c r="WO3" s="661"/>
      <c r="WP3" s="661"/>
      <c r="WQ3" s="661"/>
      <c r="WR3" s="661"/>
      <c r="WS3" s="661"/>
      <c r="WT3" s="661"/>
      <c r="WU3" s="661"/>
      <c r="WV3" s="661"/>
      <c r="WW3" s="661" t="s">
        <v>133</v>
      </c>
      <c r="WX3" s="661"/>
      <c r="WY3" s="661"/>
      <c r="WZ3" s="661"/>
      <c r="XA3" s="661"/>
      <c r="XB3" s="661"/>
      <c r="XC3" s="661"/>
      <c r="XD3" s="661"/>
      <c r="XE3" s="662"/>
      <c r="XF3" s="362"/>
      <c r="XG3" s="660" t="s">
        <v>403</v>
      </c>
      <c r="XH3" s="661"/>
      <c r="XI3" s="661"/>
      <c r="XJ3" s="661"/>
      <c r="XK3" s="661"/>
      <c r="XL3" s="661"/>
      <c r="XM3" s="661" t="s">
        <v>404</v>
      </c>
      <c r="XN3" s="661"/>
      <c r="XO3" s="661"/>
      <c r="XP3" s="661"/>
      <c r="XQ3" s="661"/>
      <c r="XR3" s="661"/>
      <c r="XS3" s="661" t="s">
        <v>405</v>
      </c>
      <c r="XT3" s="661"/>
      <c r="XU3" s="661"/>
      <c r="XV3" s="661"/>
      <c r="XW3" s="661"/>
      <c r="XX3" s="661"/>
      <c r="XY3" s="661" t="s">
        <v>406</v>
      </c>
      <c r="XZ3" s="661"/>
      <c r="YA3" s="661"/>
      <c r="YB3" s="661"/>
      <c r="YC3" s="661"/>
      <c r="YD3" s="662"/>
      <c r="YE3" s="363"/>
      <c r="YF3" s="757" t="s">
        <v>623</v>
      </c>
      <c r="YG3" s="757"/>
      <c r="YH3" s="757"/>
      <c r="YI3" s="757"/>
      <c r="YJ3" s="757"/>
      <c r="YK3" s="757" t="s">
        <v>623</v>
      </c>
      <c r="YL3" s="757"/>
      <c r="YM3" s="757"/>
      <c r="YN3" s="757"/>
      <c r="YO3" s="757"/>
      <c r="YP3" s="757" t="s">
        <v>606</v>
      </c>
      <c r="YQ3" s="757"/>
      <c r="YR3" s="757"/>
      <c r="YS3" s="757"/>
      <c r="YT3" s="757"/>
      <c r="YU3" s="757" t="s">
        <v>606</v>
      </c>
      <c r="YV3" s="757"/>
      <c r="YW3" s="757"/>
      <c r="YX3" s="757"/>
      <c r="YY3" s="757"/>
      <c r="YZ3" s="757" t="s">
        <v>624</v>
      </c>
      <c r="ZA3" s="757"/>
      <c r="ZB3" s="757"/>
      <c r="ZC3" s="757"/>
      <c r="ZD3" s="757"/>
      <c r="ZE3" s="757" t="s">
        <v>624</v>
      </c>
      <c r="ZF3" s="757"/>
      <c r="ZG3" s="757"/>
      <c r="ZH3" s="757"/>
      <c r="ZI3" s="757"/>
      <c r="ZJ3" s="364"/>
      <c r="ZK3" s="622" t="s">
        <v>126</v>
      </c>
      <c r="ZL3" s="625" t="s">
        <v>127</v>
      </c>
      <c r="ZM3" s="625" t="s">
        <v>75</v>
      </c>
      <c r="ZN3" s="628" t="s">
        <v>126</v>
      </c>
      <c r="ZO3" s="628" t="s">
        <v>127</v>
      </c>
      <c r="ZP3" s="628" t="s">
        <v>75</v>
      </c>
      <c r="ZQ3" s="625" t="s">
        <v>126</v>
      </c>
      <c r="ZR3" s="625" t="s">
        <v>127</v>
      </c>
      <c r="ZS3" s="631" t="s">
        <v>75</v>
      </c>
      <c r="ZT3" s="365"/>
      <c r="ZU3" s="609" t="s">
        <v>126</v>
      </c>
      <c r="ZV3" s="612" t="s">
        <v>127</v>
      </c>
      <c r="ZW3" s="612" t="s">
        <v>618</v>
      </c>
      <c r="ZX3" s="615" t="s">
        <v>126</v>
      </c>
      <c r="ZY3" s="615" t="s">
        <v>127</v>
      </c>
      <c r="ZZ3" s="615" t="s">
        <v>618</v>
      </c>
      <c r="AAA3" s="612" t="s">
        <v>126</v>
      </c>
      <c r="AAB3" s="612" t="s">
        <v>127</v>
      </c>
      <c r="AAC3" s="612" t="s">
        <v>618</v>
      </c>
    </row>
    <row r="4" spans="1:705" ht="27.75" customHeight="1">
      <c r="A4" s="693"/>
      <c r="B4" s="354"/>
      <c r="C4" s="714"/>
      <c r="D4" s="721"/>
      <c r="E4" s="721"/>
      <c r="F4" s="721"/>
      <c r="G4" s="721"/>
      <c r="H4" s="721"/>
      <c r="I4" s="721"/>
      <c r="J4" s="721"/>
      <c r="K4" s="721"/>
      <c r="L4" s="724"/>
      <c r="M4" s="724"/>
      <c r="N4" s="724"/>
      <c r="O4" s="724"/>
      <c r="P4" s="724"/>
      <c r="Q4" s="724"/>
      <c r="R4" s="724"/>
      <c r="S4" s="724"/>
      <c r="T4" s="724"/>
      <c r="U4" s="721"/>
      <c r="V4" s="721"/>
      <c r="W4" s="721"/>
      <c r="X4" s="721"/>
      <c r="Y4" s="721"/>
      <c r="Z4" s="721"/>
      <c r="AA4" s="721"/>
      <c r="AB4" s="721"/>
      <c r="AC4" s="749"/>
      <c r="AD4" s="355"/>
      <c r="AE4" s="805"/>
      <c r="AF4" s="806"/>
      <c r="AG4" s="806"/>
      <c r="AH4" s="806"/>
      <c r="AI4" s="807"/>
      <c r="AJ4" s="366"/>
      <c r="AK4" s="716" t="s">
        <v>81</v>
      </c>
      <c r="AL4" s="718" t="s">
        <v>82</v>
      </c>
      <c r="AM4" s="718" t="s">
        <v>83</v>
      </c>
      <c r="AN4" s="718" t="s">
        <v>102</v>
      </c>
      <c r="AO4" s="718" t="s">
        <v>81</v>
      </c>
      <c r="AP4" s="718" t="s">
        <v>82</v>
      </c>
      <c r="AQ4" s="718" t="s">
        <v>83</v>
      </c>
      <c r="AR4" s="718" t="s">
        <v>102</v>
      </c>
      <c r="AS4" s="726" t="s">
        <v>81</v>
      </c>
      <c r="AT4" s="726" t="s">
        <v>82</v>
      </c>
      <c r="AU4" s="726" t="s">
        <v>83</v>
      </c>
      <c r="AV4" s="726" t="s">
        <v>102</v>
      </c>
      <c r="AW4" s="726" t="s">
        <v>81</v>
      </c>
      <c r="AX4" s="726" t="s">
        <v>82</v>
      </c>
      <c r="AY4" s="726" t="s">
        <v>83</v>
      </c>
      <c r="AZ4" s="726" t="s">
        <v>102</v>
      </c>
      <c r="BA4" s="718" t="s">
        <v>81</v>
      </c>
      <c r="BB4" s="718" t="s">
        <v>82</v>
      </c>
      <c r="BC4" s="718" t="s">
        <v>83</v>
      </c>
      <c r="BD4" s="718" t="s">
        <v>102</v>
      </c>
      <c r="BE4" s="718" t="s">
        <v>81</v>
      </c>
      <c r="BF4" s="718" t="s">
        <v>82</v>
      </c>
      <c r="BG4" s="718" t="s">
        <v>83</v>
      </c>
      <c r="BH4" s="739" t="s">
        <v>102</v>
      </c>
      <c r="BI4" s="367"/>
      <c r="BJ4" s="710" t="s">
        <v>54</v>
      </c>
      <c r="BK4" s="705"/>
      <c r="BL4" s="705" t="s">
        <v>55</v>
      </c>
      <c r="BM4" s="705"/>
      <c r="BN4" s="701" t="s">
        <v>39</v>
      </c>
      <c r="BO4" s="701" t="s">
        <v>40</v>
      </c>
      <c r="BP4" s="701" t="s">
        <v>41</v>
      </c>
      <c r="BQ4" s="701" t="s">
        <v>42</v>
      </c>
      <c r="BR4" s="701" t="s">
        <v>58</v>
      </c>
      <c r="BS4" s="698" t="s">
        <v>60</v>
      </c>
      <c r="BT4" s="698"/>
      <c r="BU4" s="698"/>
      <c r="BV4" s="698"/>
      <c r="BW4" s="698" t="s">
        <v>55</v>
      </c>
      <c r="BX4" s="698"/>
      <c r="BY4" s="698"/>
      <c r="BZ4" s="698"/>
      <c r="CA4" s="704"/>
      <c r="CB4" s="704"/>
      <c r="CC4" s="704"/>
      <c r="CD4" s="704"/>
      <c r="CE4" s="704"/>
      <c r="CF4" s="704"/>
      <c r="CG4" s="704"/>
      <c r="CH4" s="704"/>
      <c r="CI4" s="704"/>
      <c r="CJ4" s="704"/>
      <c r="CK4" s="704"/>
      <c r="CL4" s="699" t="s">
        <v>54</v>
      </c>
      <c r="CM4" s="699"/>
      <c r="CN4" s="699" t="s">
        <v>55</v>
      </c>
      <c r="CO4" s="699"/>
      <c r="CP4" s="700" t="s">
        <v>39</v>
      </c>
      <c r="CQ4" s="700" t="s">
        <v>40</v>
      </c>
      <c r="CR4" s="700" t="s">
        <v>41</v>
      </c>
      <c r="CS4" s="700" t="s">
        <v>42</v>
      </c>
      <c r="CT4" s="700" t="s">
        <v>58</v>
      </c>
      <c r="CU4" s="702" t="s">
        <v>60</v>
      </c>
      <c r="CV4" s="702"/>
      <c r="CW4" s="702"/>
      <c r="CX4" s="702"/>
      <c r="CY4" s="702" t="s">
        <v>55</v>
      </c>
      <c r="CZ4" s="702"/>
      <c r="DA4" s="702"/>
      <c r="DB4" s="702"/>
      <c r="DC4" s="706"/>
      <c r="DD4" s="706"/>
      <c r="DE4" s="706"/>
      <c r="DF4" s="706"/>
      <c r="DG4" s="706"/>
      <c r="DH4" s="706"/>
      <c r="DI4" s="706"/>
      <c r="DJ4" s="706"/>
      <c r="DK4" s="706"/>
      <c r="DL4" s="706"/>
      <c r="DM4" s="706"/>
      <c r="DN4" s="705" t="s">
        <v>54</v>
      </c>
      <c r="DO4" s="705"/>
      <c r="DP4" s="705" t="s">
        <v>55</v>
      </c>
      <c r="DQ4" s="705"/>
      <c r="DR4" s="701" t="s">
        <v>39</v>
      </c>
      <c r="DS4" s="701" t="s">
        <v>40</v>
      </c>
      <c r="DT4" s="701" t="s">
        <v>41</v>
      </c>
      <c r="DU4" s="701" t="s">
        <v>42</v>
      </c>
      <c r="DV4" s="701" t="s">
        <v>58</v>
      </c>
      <c r="DW4" s="698" t="s">
        <v>60</v>
      </c>
      <c r="DX4" s="698"/>
      <c r="DY4" s="698"/>
      <c r="DZ4" s="698"/>
      <c r="EA4" s="698" t="s">
        <v>55</v>
      </c>
      <c r="EB4" s="698"/>
      <c r="EC4" s="698"/>
      <c r="ED4" s="698"/>
      <c r="EE4" s="704"/>
      <c r="EF4" s="704"/>
      <c r="EG4" s="704"/>
      <c r="EH4" s="704"/>
      <c r="EI4" s="704"/>
      <c r="EJ4" s="704"/>
      <c r="EK4" s="704"/>
      <c r="EL4" s="704"/>
      <c r="EM4" s="704"/>
      <c r="EN4" s="704"/>
      <c r="EO4" s="704"/>
      <c r="EP4" s="699" t="s">
        <v>54</v>
      </c>
      <c r="EQ4" s="699"/>
      <c r="ER4" s="699" t="s">
        <v>55</v>
      </c>
      <c r="ES4" s="699"/>
      <c r="ET4" s="700" t="s">
        <v>39</v>
      </c>
      <c r="EU4" s="700" t="s">
        <v>40</v>
      </c>
      <c r="EV4" s="700" t="s">
        <v>41</v>
      </c>
      <c r="EW4" s="700" t="s">
        <v>42</v>
      </c>
      <c r="EX4" s="700" t="s">
        <v>58</v>
      </c>
      <c r="EY4" s="702" t="s">
        <v>60</v>
      </c>
      <c r="EZ4" s="702"/>
      <c r="FA4" s="702"/>
      <c r="FB4" s="702"/>
      <c r="FC4" s="702" t="s">
        <v>55</v>
      </c>
      <c r="FD4" s="702"/>
      <c r="FE4" s="702"/>
      <c r="FF4" s="702"/>
      <c r="FG4" s="706"/>
      <c r="FH4" s="706"/>
      <c r="FI4" s="706"/>
      <c r="FJ4" s="706"/>
      <c r="FK4" s="706"/>
      <c r="FL4" s="706"/>
      <c r="FM4" s="706"/>
      <c r="FN4" s="706"/>
      <c r="FO4" s="706"/>
      <c r="FP4" s="706"/>
      <c r="FQ4" s="706"/>
      <c r="FR4" s="705" t="s">
        <v>54</v>
      </c>
      <c r="FS4" s="705"/>
      <c r="FT4" s="705" t="s">
        <v>55</v>
      </c>
      <c r="FU4" s="705"/>
      <c r="FV4" s="701" t="s">
        <v>39</v>
      </c>
      <c r="FW4" s="701" t="s">
        <v>40</v>
      </c>
      <c r="FX4" s="701" t="s">
        <v>41</v>
      </c>
      <c r="FY4" s="701" t="s">
        <v>42</v>
      </c>
      <c r="FZ4" s="701" t="s">
        <v>58</v>
      </c>
      <c r="GA4" s="698" t="s">
        <v>60</v>
      </c>
      <c r="GB4" s="698"/>
      <c r="GC4" s="698"/>
      <c r="GD4" s="698"/>
      <c r="GE4" s="698" t="s">
        <v>55</v>
      </c>
      <c r="GF4" s="698"/>
      <c r="GG4" s="698"/>
      <c r="GH4" s="698"/>
      <c r="GI4" s="704"/>
      <c r="GJ4" s="704"/>
      <c r="GK4" s="704"/>
      <c r="GL4" s="704"/>
      <c r="GM4" s="704"/>
      <c r="GN4" s="704"/>
      <c r="GO4" s="704"/>
      <c r="GP4" s="704"/>
      <c r="GQ4" s="704"/>
      <c r="GR4" s="704"/>
      <c r="GS4" s="704"/>
      <c r="GT4" s="699" t="s">
        <v>54</v>
      </c>
      <c r="GU4" s="699"/>
      <c r="GV4" s="699" t="s">
        <v>55</v>
      </c>
      <c r="GW4" s="699"/>
      <c r="GX4" s="700" t="s">
        <v>39</v>
      </c>
      <c r="GY4" s="700" t="s">
        <v>40</v>
      </c>
      <c r="GZ4" s="700" t="s">
        <v>41</v>
      </c>
      <c r="HA4" s="700" t="s">
        <v>42</v>
      </c>
      <c r="HB4" s="700" t="s">
        <v>58</v>
      </c>
      <c r="HC4" s="702" t="s">
        <v>60</v>
      </c>
      <c r="HD4" s="702"/>
      <c r="HE4" s="702"/>
      <c r="HF4" s="702"/>
      <c r="HG4" s="702" t="s">
        <v>55</v>
      </c>
      <c r="HH4" s="702"/>
      <c r="HI4" s="702"/>
      <c r="HJ4" s="702"/>
      <c r="HK4" s="706"/>
      <c r="HL4" s="706"/>
      <c r="HM4" s="706"/>
      <c r="HN4" s="706"/>
      <c r="HO4" s="706"/>
      <c r="HP4" s="706"/>
      <c r="HQ4" s="706"/>
      <c r="HR4" s="706"/>
      <c r="HS4" s="706"/>
      <c r="HT4" s="706"/>
      <c r="HU4" s="707"/>
      <c r="HV4" s="705" t="s">
        <v>54</v>
      </c>
      <c r="HW4" s="705"/>
      <c r="HX4" s="705" t="s">
        <v>55</v>
      </c>
      <c r="HY4" s="705"/>
      <c r="HZ4" s="701" t="s">
        <v>39</v>
      </c>
      <c r="IA4" s="701" t="s">
        <v>40</v>
      </c>
      <c r="IB4" s="701" t="s">
        <v>41</v>
      </c>
      <c r="IC4" s="701" t="s">
        <v>42</v>
      </c>
      <c r="ID4" s="701" t="s">
        <v>58</v>
      </c>
      <c r="IE4" s="698" t="s">
        <v>60</v>
      </c>
      <c r="IF4" s="698"/>
      <c r="IG4" s="698"/>
      <c r="IH4" s="698"/>
      <c r="II4" s="698" t="s">
        <v>55</v>
      </c>
      <c r="IJ4" s="698"/>
      <c r="IK4" s="698"/>
      <c r="IL4" s="698"/>
      <c r="IM4" s="704"/>
      <c r="IN4" s="704"/>
      <c r="IO4" s="704"/>
      <c r="IP4" s="704"/>
      <c r="IQ4" s="704"/>
      <c r="IR4" s="704"/>
      <c r="IS4" s="704"/>
      <c r="IT4" s="704"/>
      <c r="IU4" s="704"/>
      <c r="IV4" s="704"/>
      <c r="IW4" s="704"/>
      <c r="IX4" s="358"/>
      <c r="IY4" s="710" t="s">
        <v>54</v>
      </c>
      <c r="IZ4" s="705"/>
      <c r="JA4" s="705" t="s">
        <v>55</v>
      </c>
      <c r="JB4" s="705"/>
      <c r="JC4" s="701" t="s">
        <v>39</v>
      </c>
      <c r="JD4" s="701" t="s">
        <v>40</v>
      </c>
      <c r="JE4" s="701" t="s">
        <v>41</v>
      </c>
      <c r="JF4" s="701" t="s">
        <v>42</v>
      </c>
      <c r="JG4" s="701" t="s">
        <v>58</v>
      </c>
      <c r="JH4" s="698" t="s">
        <v>60</v>
      </c>
      <c r="JI4" s="698"/>
      <c r="JJ4" s="698"/>
      <c r="JK4" s="698"/>
      <c r="JL4" s="698" t="s">
        <v>55</v>
      </c>
      <c r="JM4" s="698"/>
      <c r="JN4" s="698"/>
      <c r="JO4" s="698"/>
      <c r="JP4" s="704"/>
      <c r="JQ4" s="704"/>
      <c r="JR4" s="704"/>
      <c r="JS4" s="704"/>
      <c r="JT4" s="704"/>
      <c r="JU4" s="704"/>
      <c r="JV4" s="704"/>
      <c r="JW4" s="704"/>
      <c r="JX4" s="704"/>
      <c r="JY4" s="704"/>
      <c r="JZ4" s="704"/>
      <c r="KA4" s="699" t="s">
        <v>54</v>
      </c>
      <c r="KB4" s="699"/>
      <c r="KC4" s="699" t="s">
        <v>55</v>
      </c>
      <c r="KD4" s="699"/>
      <c r="KE4" s="700" t="s">
        <v>39</v>
      </c>
      <c r="KF4" s="700" t="s">
        <v>40</v>
      </c>
      <c r="KG4" s="700" t="s">
        <v>41</v>
      </c>
      <c r="KH4" s="700" t="s">
        <v>42</v>
      </c>
      <c r="KI4" s="700" t="s">
        <v>58</v>
      </c>
      <c r="KJ4" s="702" t="s">
        <v>60</v>
      </c>
      <c r="KK4" s="702"/>
      <c r="KL4" s="702"/>
      <c r="KM4" s="702"/>
      <c r="KN4" s="702" t="s">
        <v>55</v>
      </c>
      <c r="KO4" s="702"/>
      <c r="KP4" s="702"/>
      <c r="KQ4" s="702"/>
      <c r="KR4" s="706"/>
      <c r="KS4" s="706"/>
      <c r="KT4" s="706"/>
      <c r="KU4" s="706"/>
      <c r="KV4" s="706"/>
      <c r="KW4" s="706"/>
      <c r="KX4" s="706"/>
      <c r="KY4" s="706"/>
      <c r="KZ4" s="706"/>
      <c r="LA4" s="706"/>
      <c r="LB4" s="706"/>
      <c r="LC4" s="705" t="s">
        <v>54</v>
      </c>
      <c r="LD4" s="705"/>
      <c r="LE4" s="705" t="s">
        <v>55</v>
      </c>
      <c r="LF4" s="705"/>
      <c r="LG4" s="701" t="s">
        <v>39</v>
      </c>
      <c r="LH4" s="701" t="s">
        <v>40</v>
      </c>
      <c r="LI4" s="701" t="s">
        <v>41</v>
      </c>
      <c r="LJ4" s="701" t="s">
        <v>42</v>
      </c>
      <c r="LK4" s="701" t="s">
        <v>58</v>
      </c>
      <c r="LL4" s="698" t="s">
        <v>60</v>
      </c>
      <c r="LM4" s="698"/>
      <c r="LN4" s="698"/>
      <c r="LO4" s="698"/>
      <c r="LP4" s="698" t="s">
        <v>55</v>
      </c>
      <c r="LQ4" s="698"/>
      <c r="LR4" s="698"/>
      <c r="LS4" s="698"/>
      <c r="LT4" s="704"/>
      <c r="LU4" s="704"/>
      <c r="LV4" s="704"/>
      <c r="LW4" s="704"/>
      <c r="LX4" s="704"/>
      <c r="LY4" s="704"/>
      <c r="LZ4" s="704"/>
      <c r="MA4" s="704"/>
      <c r="MB4" s="704"/>
      <c r="MC4" s="704"/>
      <c r="MD4" s="704"/>
      <c r="ME4" s="699" t="s">
        <v>54</v>
      </c>
      <c r="MF4" s="699"/>
      <c r="MG4" s="699" t="s">
        <v>55</v>
      </c>
      <c r="MH4" s="699"/>
      <c r="MI4" s="700" t="s">
        <v>39</v>
      </c>
      <c r="MJ4" s="700" t="s">
        <v>40</v>
      </c>
      <c r="MK4" s="700" t="s">
        <v>41</v>
      </c>
      <c r="ML4" s="700" t="s">
        <v>42</v>
      </c>
      <c r="MM4" s="700" t="s">
        <v>58</v>
      </c>
      <c r="MN4" s="702" t="s">
        <v>60</v>
      </c>
      <c r="MO4" s="702"/>
      <c r="MP4" s="702"/>
      <c r="MQ4" s="702"/>
      <c r="MR4" s="702" t="s">
        <v>55</v>
      </c>
      <c r="MS4" s="702"/>
      <c r="MT4" s="702"/>
      <c r="MU4" s="702"/>
      <c r="MV4" s="706"/>
      <c r="MW4" s="706"/>
      <c r="MX4" s="706"/>
      <c r="MY4" s="706"/>
      <c r="MZ4" s="706"/>
      <c r="NA4" s="706"/>
      <c r="NB4" s="706"/>
      <c r="NC4" s="706"/>
      <c r="ND4" s="706"/>
      <c r="NE4" s="706"/>
      <c r="NF4" s="706"/>
      <c r="NG4" s="705" t="s">
        <v>54</v>
      </c>
      <c r="NH4" s="705"/>
      <c r="NI4" s="705" t="s">
        <v>55</v>
      </c>
      <c r="NJ4" s="705"/>
      <c r="NK4" s="701" t="s">
        <v>39</v>
      </c>
      <c r="NL4" s="701" t="s">
        <v>40</v>
      </c>
      <c r="NM4" s="701" t="s">
        <v>41</v>
      </c>
      <c r="NN4" s="701" t="s">
        <v>42</v>
      </c>
      <c r="NO4" s="701" t="s">
        <v>58</v>
      </c>
      <c r="NP4" s="698" t="s">
        <v>60</v>
      </c>
      <c r="NQ4" s="698"/>
      <c r="NR4" s="698"/>
      <c r="NS4" s="698"/>
      <c r="NT4" s="698" t="s">
        <v>55</v>
      </c>
      <c r="NU4" s="698"/>
      <c r="NV4" s="698"/>
      <c r="NW4" s="698"/>
      <c r="NX4" s="704"/>
      <c r="NY4" s="704"/>
      <c r="NZ4" s="704"/>
      <c r="OA4" s="704"/>
      <c r="OB4" s="704"/>
      <c r="OC4" s="704"/>
      <c r="OD4" s="704"/>
      <c r="OE4" s="704"/>
      <c r="OF4" s="704"/>
      <c r="OG4" s="704"/>
      <c r="OH4" s="704"/>
      <c r="OI4" s="699" t="s">
        <v>54</v>
      </c>
      <c r="OJ4" s="699"/>
      <c r="OK4" s="699" t="s">
        <v>55</v>
      </c>
      <c r="OL4" s="699"/>
      <c r="OM4" s="700" t="s">
        <v>39</v>
      </c>
      <c r="ON4" s="700" t="s">
        <v>40</v>
      </c>
      <c r="OO4" s="700" t="s">
        <v>41</v>
      </c>
      <c r="OP4" s="700" t="s">
        <v>42</v>
      </c>
      <c r="OQ4" s="700" t="s">
        <v>58</v>
      </c>
      <c r="OR4" s="702" t="s">
        <v>60</v>
      </c>
      <c r="OS4" s="702"/>
      <c r="OT4" s="702"/>
      <c r="OU4" s="702"/>
      <c r="OV4" s="702" t="s">
        <v>55</v>
      </c>
      <c r="OW4" s="702"/>
      <c r="OX4" s="702"/>
      <c r="OY4" s="702"/>
      <c r="OZ4" s="706"/>
      <c r="PA4" s="706"/>
      <c r="PB4" s="706"/>
      <c r="PC4" s="706"/>
      <c r="PD4" s="706"/>
      <c r="PE4" s="706"/>
      <c r="PF4" s="706"/>
      <c r="PG4" s="706"/>
      <c r="PH4" s="706"/>
      <c r="PI4" s="706"/>
      <c r="PJ4" s="707"/>
      <c r="PK4" s="705" t="s">
        <v>54</v>
      </c>
      <c r="PL4" s="705"/>
      <c r="PM4" s="705" t="s">
        <v>55</v>
      </c>
      <c r="PN4" s="705"/>
      <c r="PO4" s="701" t="s">
        <v>39</v>
      </c>
      <c r="PP4" s="701" t="s">
        <v>40</v>
      </c>
      <c r="PQ4" s="701" t="s">
        <v>41</v>
      </c>
      <c r="PR4" s="701" t="s">
        <v>42</v>
      </c>
      <c r="PS4" s="701" t="s">
        <v>58</v>
      </c>
      <c r="PT4" s="698" t="s">
        <v>60</v>
      </c>
      <c r="PU4" s="698"/>
      <c r="PV4" s="698"/>
      <c r="PW4" s="698"/>
      <c r="PX4" s="698" t="s">
        <v>55</v>
      </c>
      <c r="PY4" s="698"/>
      <c r="PZ4" s="698"/>
      <c r="QA4" s="698"/>
      <c r="QB4" s="704"/>
      <c r="QC4" s="704"/>
      <c r="QD4" s="704"/>
      <c r="QE4" s="704"/>
      <c r="QF4" s="704"/>
      <c r="QG4" s="704"/>
      <c r="QH4" s="704"/>
      <c r="QI4" s="704"/>
      <c r="QJ4" s="704"/>
      <c r="QK4" s="704"/>
      <c r="QL4" s="704"/>
      <c r="QM4" s="359"/>
      <c r="QN4" s="694" t="s">
        <v>105</v>
      </c>
      <c r="QO4" s="691" t="s">
        <v>106</v>
      </c>
      <c r="QP4" s="691" t="s">
        <v>112</v>
      </c>
      <c r="QQ4" s="691" t="s">
        <v>107</v>
      </c>
      <c r="QR4" s="691" t="s">
        <v>108</v>
      </c>
      <c r="QS4" s="691" t="s">
        <v>618</v>
      </c>
      <c r="QT4" s="690" t="s">
        <v>105</v>
      </c>
      <c r="QU4" s="690" t="s">
        <v>106</v>
      </c>
      <c r="QV4" s="690" t="s">
        <v>112</v>
      </c>
      <c r="QW4" s="690" t="s">
        <v>107</v>
      </c>
      <c r="QX4" s="690" t="s">
        <v>108</v>
      </c>
      <c r="QY4" s="690" t="s">
        <v>618</v>
      </c>
      <c r="QZ4" s="691" t="s">
        <v>105</v>
      </c>
      <c r="RA4" s="691" t="s">
        <v>106</v>
      </c>
      <c r="RB4" s="691" t="s">
        <v>112</v>
      </c>
      <c r="RC4" s="691" t="s">
        <v>107</v>
      </c>
      <c r="RD4" s="691" t="s">
        <v>108</v>
      </c>
      <c r="RE4" s="691" t="s">
        <v>618</v>
      </c>
      <c r="RF4" s="690" t="s">
        <v>105</v>
      </c>
      <c r="RG4" s="690" t="s">
        <v>106</v>
      </c>
      <c r="RH4" s="690" t="s">
        <v>112</v>
      </c>
      <c r="RI4" s="690" t="s">
        <v>107</v>
      </c>
      <c r="RJ4" s="690" t="s">
        <v>108</v>
      </c>
      <c r="RK4" s="690" t="s">
        <v>618</v>
      </c>
      <c r="RL4" s="691" t="s">
        <v>105</v>
      </c>
      <c r="RM4" s="691" t="s">
        <v>106</v>
      </c>
      <c r="RN4" s="691" t="s">
        <v>112</v>
      </c>
      <c r="RO4" s="691" t="s">
        <v>107</v>
      </c>
      <c r="RP4" s="691" t="s">
        <v>108</v>
      </c>
      <c r="RQ4" s="691" t="s">
        <v>618</v>
      </c>
      <c r="RR4" s="690" t="s">
        <v>105</v>
      </c>
      <c r="RS4" s="690" t="s">
        <v>106</v>
      </c>
      <c r="RT4" s="690" t="s">
        <v>112</v>
      </c>
      <c r="RU4" s="690" t="s">
        <v>107</v>
      </c>
      <c r="RV4" s="690" t="s">
        <v>108</v>
      </c>
      <c r="RW4" s="761" t="s">
        <v>618</v>
      </c>
      <c r="RX4" s="360"/>
      <c r="RY4" s="756"/>
      <c r="RZ4" s="688"/>
      <c r="SA4" s="688"/>
      <c r="SB4" s="688"/>
      <c r="SC4" s="687"/>
      <c r="SD4" s="687"/>
      <c r="SE4" s="687"/>
      <c r="SF4" s="687"/>
      <c r="SG4" s="688"/>
      <c r="SH4" s="688"/>
      <c r="SI4" s="688"/>
      <c r="SJ4" s="689"/>
      <c r="SK4" s="361"/>
      <c r="SL4" s="663" t="s">
        <v>126</v>
      </c>
      <c r="SM4" s="635" t="s">
        <v>127</v>
      </c>
      <c r="SN4" s="635" t="s">
        <v>75</v>
      </c>
      <c r="SO4" s="634" t="s">
        <v>126</v>
      </c>
      <c r="SP4" s="634" t="s">
        <v>127</v>
      </c>
      <c r="SQ4" s="634" t="s">
        <v>75</v>
      </c>
      <c r="SR4" s="635" t="s">
        <v>126</v>
      </c>
      <c r="SS4" s="635" t="s">
        <v>127</v>
      </c>
      <c r="ST4" s="635" t="s">
        <v>75</v>
      </c>
      <c r="SU4" s="634" t="s">
        <v>126</v>
      </c>
      <c r="SV4" s="634" t="s">
        <v>127</v>
      </c>
      <c r="SW4" s="634" t="s">
        <v>75</v>
      </c>
      <c r="SX4" s="635" t="s">
        <v>126</v>
      </c>
      <c r="SY4" s="635" t="s">
        <v>127</v>
      </c>
      <c r="SZ4" s="635" t="s">
        <v>75</v>
      </c>
      <c r="TA4" s="634" t="s">
        <v>126</v>
      </c>
      <c r="TB4" s="634" t="s">
        <v>127</v>
      </c>
      <c r="TC4" s="634" t="s">
        <v>75</v>
      </c>
      <c r="TD4" s="635" t="s">
        <v>126</v>
      </c>
      <c r="TE4" s="635" t="s">
        <v>127</v>
      </c>
      <c r="TF4" s="635" t="s">
        <v>75</v>
      </c>
      <c r="TG4" s="634" t="s">
        <v>126</v>
      </c>
      <c r="TH4" s="634" t="s">
        <v>127</v>
      </c>
      <c r="TI4" s="634" t="s">
        <v>75</v>
      </c>
      <c r="TJ4" s="635" t="s">
        <v>126</v>
      </c>
      <c r="TK4" s="635" t="s">
        <v>127</v>
      </c>
      <c r="TL4" s="635" t="s">
        <v>75</v>
      </c>
      <c r="TM4" s="634" t="s">
        <v>126</v>
      </c>
      <c r="TN4" s="634" t="s">
        <v>127</v>
      </c>
      <c r="TO4" s="634" t="s">
        <v>75</v>
      </c>
      <c r="TP4" s="635" t="s">
        <v>126</v>
      </c>
      <c r="TQ4" s="635" t="s">
        <v>127</v>
      </c>
      <c r="TR4" s="635" t="s">
        <v>75</v>
      </c>
      <c r="TS4" s="634" t="s">
        <v>126</v>
      </c>
      <c r="TT4" s="634" t="s">
        <v>127</v>
      </c>
      <c r="TU4" s="652" t="s">
        <v>75</v>
      </c>
      <c r="TV4" s="361"/>
      <c r="TW4" s="663" t="s">
        <v>126</v>
      </c>
      <c r="TX4" s="635" t="s">
        <v>127</v>
      </c>
      <c r="TY4" s="635" t="s">
        <v>75</v>
      </c>
      <c r="TZ4" s="634" t="s">
        <v>126</v>
      </c>
      <c r="UA4" s="634" t="s">
        <v>127</v>
      </c>
      <c r="UB4" s="634" t="s">
        <v>75</v>
      </c>
      <c r="UC4" s="635" t="s">
        <v>126</v>
      </c>
      <c r="UD4" s="635" t="s">
        <v>127</v>
      </c>
      <c r="UE4" s="635" t="s">
        <v>75</v>
      </c>
      <c r="UF4" s="634" t="s">
        <v>126</v>
      </c>
      <c r="UG4" s="634" t="s">
        <v>127</v>
      </c>
      <c r="UH4" s="634" t="s">
        <v>75</v>
      </c>
      <c r="UI4" s="635" t="s">
        <v>126</v>
      </c>
      <c r="UJ4" s="635" t="s">
        <v>127</v>
      </c>
      <c r="UK4" s="635" t="s">
        <v>75</v>
      </c>
      <c r="UL4" s="634" t="s">
        <v>126</v>
      </c>
      <c r="UM4" s="634" t="s">
        <v>127</v>
      </c>
      <c r="UN4" s="634" t="s">
        <v>75</v>
      </c>
      <c r="UO4" s="635" t="s">
        <v>126</v>
      </c>
      <c r="UP4" s="635" t="s">
        <v>127</v>
      </c>
      <c r="UQ4" s="635" t="s">
        <v>75</v>
      </c>
      <c r="UR4" s="634" t="s">
        <v>126</v>
      </c>
      <c r="US4" s="634" t="s">
        <v>127</v>
      </c>
      <c r="UT4" s="634" t="s">
        <v>75</v>
      </c>
      <c r="UU4" s="635" t="s">
        <v>126</v>
      </c>
      <c r="UV4" s="635" t="s">
        <v>127</v>
      </c>
      <c r="UW4" s="635" t="s">
        <v>75</v>
      </c>
      <c r="UX4" s="634" t="s">
        <v>126</v>
      </c>
      <c r="UY4" s="634" t="s">
        <v>127</v>
      </c>
      <c r="UZ4" s="634" t="s">
        <v>75</v>
      </c>
      <c r="VA4" s="635" t="s">
        <v>126</v>
      </c>
      <c r="VB4" s="635" t="s">
        <v>127</v>
      </c>
      <c r="VC4" s="635" t="s">
        <v>75</v>
      </c>
      <c r="VD4" s="634" t="s">
        <v>126</v>
      </c>
      <c r="VE4" s="634" t="s">
        <v>127</v>
      </c>
      <c r="VF4" s="652" t="s">
        <v>75</v>
      </c>
      <c r="VG4" s="361"/>
      <c r="VH4" s="663"/>
      <c r="VI4" s="635"/>
      <c r="VJ4" s="634"/>
      <c r="VK4" s="634"/>
      <c r="VL4" s="635"/>
      <c r="VM4" s="684"/>
      <c r="VN4" s="361"/>
      <c r="VO4" s="673"/>
      <c r="VP4" s="676"/>
      <c r="VQ4" s="679"/>
      <c r="VR4" s="679"/>
      <c r="VS4" s="676"/>
      <c r="VT4" s="682"/>
      <c r="VU4" s="361"/>
      <c r="VV4" s="663" t="s">
        <v>126</v>
      </c>
      <c r="VW4" s="635" t="s">
        <v>127</v>
      </c>
      <c r="VX4" s="635" t="s">
        <v>75</v>
      </c>
      <c r="VY4" s="634" t="s">
        <v>126</v>
      </c>
      <c r="VZ4" s="634" t="s">
        <v>127</v>
      </c>
      <c r="WA4" s="634" t="s">
        <v>75</v>
      </c>
      <c r="WB4" s="635" t="s">
        <v>126</v>
      </c>
      <c r="WC4" s="635" t="s">
        <v>127</v>
      </c>
      <c r="WD4" s="635" t="s">
        <v>75</v>
      </c>
      <c r="WE4" s="634" t="s">
        <v>126</v>
      </c>
      <c r="WF4" s="634" t="s">
        <v>127</v>
      </c>
      <c r="WG4" s="634" t="s">
        <v>75</v>
      </c>
      <c r="WH4" s="635" t="s">
        <v>126</v>
      </c>
      <c r="WI4" s="635" t="s">
        <v>127</v>
      </c>
      <c r="WJ4" s="635" t="s">
        <v>75</v>
      </c>
      <c r="WK4" s="634" t="s">
        <v>126</v>
      </c>
      <c r="WL4" s="634" t="s">
        <v>127</v>
      </c>
      <c r="WM4" s="634" t="s">
        <v>75</v>
      </c>
      <c r="WN4" s="635" t="s">
        <v>126</v>
      </c>
      <c r="WO4" s="635" t="s">
        <v>127</v>
      </c>
      <c r="WP4" s="635" t="s">
        <v>75</v>
      </c>
      <c r="WQ4" s="634" t="s">
        <v>126</v>
      </c>
      <c r="WR4" s="634" t="s">
        <v>127</v>
      </c>
      <c r="WS4" s="634" t="s">
        <v>75</v>
      </c>
      <c r="WT4" s="635" t="s">
        <v>126</v>
      </c>
      <c r="WU4" s="635" t="s">
        <v>127</v>
      </c>
      <c r="WV4" s="635" t="s">
        <v>75</v>
      </c>
      <c r="WW4" s="634" t="s">
        <v>126</v>
      </c>
      <c r="WX4" s="634" t="s">
        <v>127</v>
      </c>
      <c r="WY4" s="634" t="s">
        <v>75</v>
      </c>
      <c r="WZ4" s="635" t="s">
        <v>126</v>
      </c>
      <c r="XA4" s="635" t="s">
        <v>127</v>
      </c>
      <c r="XB4" s="635" t="s">
        <v>75</v>
      </c>
      <c r="XC4" s="634" t="s">
        <v>126</v>
      </c>
      <c r="XD4" s="634" t="s">
        <v>127</v>
      </c>
      <c r="XE4" s="652" t="s">
        <v>75</v>
      </c>
      <c r="XF4" s="362"/>
      <c r="XG4" s="663" t="s">
        <v>126</v>
      </c>
      <c r="XH4" s="635" t="s">
        <v>380</v>
      </c>
      <c r="XI4" s="634" t="s">
        <v>126</v>
      </c>
      <c r="XJ4" s="634" t="s">
        <v>380</v>
      </c>
      <c r="XK4" s="635" t="s">
        <v>126</v>
      </c>
      <c r="XL4" s="635" t="s">
        <v>380</v>
      </c>
      <c r="XM4" s="634" t="s">
        <v>126</v>
      </c>
      <c r="XN4" s="634" t="s">
        <v>380</v>
      </c>
      <c r="XO4" s="635" t="s">
        <v>126</v>
      </c>
      <c r="XP4" s="635" t="s">
        <v>380</v>
      </c>
      <c r="XQ4" s="634" t="s">
        <v>126</v>
      </c>
      <c r="XR4" s="634" t="s">
        <v>380</v>
      </c>
      <c r="XS4" s="635" t="s">
        <v>126</v>
      </c>
      <c r="XT4" s="635" t="s">
        <v>380</v>
      </c>
      <c r="XU4" s="634" t="s">
        <v>126</v>
      </c>
      <c r="XV4" s="634" t="s">
        <v>380</v>
      </c>
      <c r="XW4" s="635" t="s">
        <v>126</v>
      </c>
      <c r="XX4" s="635" t="s">
        <v>380</v>
      </c>
      <c r="XY4" s="634" t="s">
        <v>126</v>
      </c>
      <c r="XZ4" s="634" t="s">
        <v>380</v>
      </c>
      <c r="YA4" s="635" t="s">
        <v>126</v>
      </c>
      <c r="YB4" s="635" t="s">
        <v>380</v>
      </c>
      <c r="YC4" s="634" t="s">
        <v>126</v>
      </c>
      <c r="YD4" s="652" t="s">
        <v>380</v>
      </c>
      <c r="YE4" s="363"/>
      <c r="YF4" s="765" t="s">
        <v>605</v>
      </c>
      <c r="YG4" s="766" t="s">
        <v>610</v>
      </c>
      <c r="YH4" s="766" t="s">
        <v>607</v>
      </c>
      <c r="YI4" s="766" t="s">
        <v>609</v>
      </c>
      <c r="YJ4" s="766" t="s">
        <v>608</v>
      </c>
      <c r="YK4" s="765" t="s">
        <v>605</v>
      </c>
      <c r="YL4" s="766" t="s">
        <v>610</v>
      </c>
      <c r="YM4" s="766" t="s">
        <v>607</v>
      </c>
      <c r="YN4" s="766" t="s">
        <v>609</v>
      </c>
      <c r="YO4" s="766" t="s">
        <v>608</v>
      </c>
      <c r="YP4" s="765" t="s">
        <v>605</v>
      </c>
      <c r="YQ4" s="766" t="s">
        <v>610</v>
      </c>
      <c r="YR4" s="766" t="s">
        <v>607</v>
      </c>
      <c r="YS4" s="766" t="s">
        <v>609</v>
      </c>
      <c r="YT4" s="766" t="s">
        <v>608</v>
      </c>
      <c r="YU4" s="765" t="s">
        <v>605</v>
      </c>
      <c r="YV4" s="766" t="s">
        <v>610</v>
      </c>
      <c r="YW4" s="766" t="s">
        <v>607</v>
      </c>
      <c r="YX4" s="766" t="s">
        <v>609</v>
      </c>
      <c r="YY4" s="766" t="s">
        <v>608</v>
      </c>
      <c r="YZ4" s="765" t="s">
        <v>605</v>
      </c>
      <c r="ZA4" s="766" t="s">
        <v>610</v>
      </c>
      <c r="ZB4" s="766" t="s">
        <v>607</v>
      </c>
      <c r="ZC4" s="766" t="s">
        <v>609</v>
      </c>
      <c r="ZD4" s="766" t="s">
        <v>608</v>
      </c>
      <c r="ZE4" s="765" t="s">
        <v>605</v>
      </c>
      <c r="ZF4" s="766" t="s">
        <v>610</v>
      </c>
      <c r="ZG4" s="766" t="s">
        <v>607</v>
      </c>
      <c r="ZH4" s="766" t="s">
        <v>609</v>
      </c>
      <c r="ZI4" s="766" t="s">
        <v>608</v>
      </c>
      <c r="ZJ4" s="364"/>
      <c r="ZK4" s="623"/>
      <c r="ZL4" s="626"/>
      <c r="ZM4" s="626"/>
      <c r="ZN4" s="629"/>
      <c r="ZO4" s="629"/>
      <c r="ZP4" s="629"/>
      <c r="ZQ4" s="626"/>
      <c r="ZR4" s="626"/>
      <c r="ZS4" s="632"/>
      <c r="ZT4" s="365"/>
      <c r="ZU4" s="610"/>
      <c r="ZV4" s="613"/>
      <c r="ZW4" s="613"/>
      <c r="ZX4" s="616"/>
      <c r="ZY4" s="616"/>
      <c r="ZZ4" s="616"/>
      <c r="AAA4" s="613"/>
      <c r="AAB4" s="613"/>
      <c r="AAC4" s="613"/>
    </row>
    <row r="5" spans="1:705" ht="234.75" customHeight="1">
      <c r="A5" s="693"/>
      <c r="B5" s="354" t="s">
        <v>278</v>
      </c>
      <c r="C5" s="715"/>
      <c r="D5" s="722"/>
      <c r="E5" s="722"/>
      <c r="F5" s="722"/>
      <c r="G5" s="722"/>
      <c r="H5" s="722"/>
      <c r="I5" s="722"/>
      <c r="J5" s="722"/>
      <c r="K5" s="722"/>
      <c r="L5" s="725"/>
      <c r="M5" s="725"/>
      <c r="N5" s="725"/>
      <c r="O5" s="725"/>
      <c r="P5" s="725"/>
      <c r="Q5" s="725"/>
      <c r="R5" s="725"/>
      <c r="S5" s="725"/>
      <c r="T5" s="725"/>
      <c r="U5" s="722"/>
      <c r="V5" s="722"/>
      <c r="W5" s="722"/>
      <c r="X5" s="722"/>
      <c r="Y5" s="722"/>
      <c r="Z5" s="722"/>
      <c r="AA5" s="722"/>
      <c r="AB5" s="722"/>
      <c r="AC5" s="750"/>
      <c r="AD5" s="355" t="s">
        <v>576</v>
      </c>
      <c r="AE5" s="805"/>
      <c r="AF5" s="806"/>
      <c r="AG5" s="806"/>
      <c r="AH5" s="806"/>
      <c r="AI5" s="807"/>
      <c r="AJ5" s="368" t="s">
        <v>281</v>
      </c>
      <c r="AK5" s="717"/>
      <c r="AL5" s="719"/>
      <c r="AM5" s="719"/>
      <c r="AN5" s="719"/>
      <c r="AO5" s="719"/>
      <c r="AP5" s="719"/>
      <c r="AQ5" s="719"/>
      <c r="AR5" s="719"/>
      <c r="AS5" s="727"/>
      <c r="AT5" s="727"/>
      <c r="AU5" s="727"/>
      <c r="AV5" s="727"/>
      <c r="AW5" s="727"/>
      <c r="AX5" s="727"/>
      <c r="AY5" s="727"/>
      <c r="AZ5" s="727"/>
      <c r="BA5" s="719"/>
      <c r="BB5" s="719"/>
      <c r="BC5" s="719"/>
      <c r="BD5" s="719"/>
      <c r="BE5" s="719"/>
      <c r="BF5" s="719"/>
      <c r="BG5" s="719"/>
      <c r="BH5" s="740"/>
      <c r="BI5" s="369" t="s">
        <v>372</v>
      </c>
      <c r="BJ5" s="370" t="s">
        <v>43</v>
      </c>
      <c r="BK5" s="371" t="s">
        <v>44</v>
      </c>
      <c r="BL5" s="371" t="s">
        <v>43</v>
      </c>
      <c r="BM5" s="371" t="s">
        <v>44</v>
      </c>
      <c r="BN5" s="701"/>
      <c r="BO5" s="701"/>
      <c r="BP5" s="701"/>
      <c r="BQ5" s="701"/>
      <c r="BR5" s="701"/>
      <c r="BS5" s="371" t="s">
        <v>74</v>
      </c>
      <c r="BT5" s="371" t="s">
        <v>49</v>
      </c>
      <c r="BU5" s="371" t="s">
        <v>50</v>
      </c>
      <c r="BV5" s="371" t="s">
        <v>51</v>
      </c>
      <c r="BW5" s="371" t="s">
        <v>52</v>
      </c>
      <c r="BX5" s="371" t="s">
        <v>49</v>
      </c>
      <c r="BY5" s="371" t="s">
        <v>50</v>
      </c>
      <c r="BZ5" s="371" t="s">
        <v>53</v>
      </c>
      <c r="CA5" s="372" t="s">
        <v>45</v>
      </c>
      <c r="CB5" s="372" t="s">
        <v>46</v>
      </c>
      <c r="CC5" s="372" t="s">
        <v>47</v>
      </c>
      <c r="CD5" s="372" t="s">
        <v>100</v>
      </c>
      <c r="CE5" s="372" t="s">
        <v>48</v>
      </c>
      <c r="CF5" s="372" t="s">
        <v>62</v>
      </c>
      <c r="CG5" s="372" t="s">
        <v>63</v>
      </c>
      <c r="CH5" s="372" t="s">
        <v>64</v>
      </c>
      <c r="CI5" s="372" t="s">
        <v>65</v>
      </c>
      <c r="CJ5" s="372" t="s">
        <v>66</v>
      </c>
      <c r="CK5" s="372" t="s">
        <v>67</v>
      </c>
      <c r="CL5" s="373" t="s">
        <v>43</v>
      </c>
      <c r="CM5" s="373" t="s">
        <v>44</v>
      </c>
      <c r="CN5" s="373" t="s">
        <v>43</v>
      </c>
      <c r="CO5" s="373" t="s">
        <v>44</v>
      </c>
      <c r="CP5" s="700"/>
      <c r="CQ5" s="700"/>
      <c r="CR5" s="700"/>
      <c r="CS5" s="700"/>
      <c r="CT5" s="700"/>
      <c r="CU5" s="373" t="s">
        <v>74</v>
      </c>
      <c r="CV5" s="373" t="s">
        <v>49</v>
      </c>
      <c r="CW5" s="373" t="s">
        <v>50</v>
      </c>
      <c r="CX5" s="373" t="s">
        <v>51</v>
      </c>
      <c r="CY5" s="373" t="s">
        <v>52</v>
      </c>
      <c r="CZ5" s="373" t="s">
        <v>49</v>
      </c>
      <c r="DA5" s="373" t="s">
        <v>50</v>
      </c>
      <c r="DB5" s="373" t="s">
        <v>53</v>
      </c>
      <c r="DC5" s="374" t="s">
        <v>45</v>
      </c>
      <c r="DD5" s="374" t="s">
        <v>46</v>
      </c>
      <c r="DE5" s="374" t="s">
        <v>47</v>
      </c>
      <c r="DF5" s="374" t="s">
        <v>100</v>
      </c>
      <c r="DG5" s="374" t="s">
        <v>48</v>
      </c>
      <c r="DH5" s="374" t="s">
        <v>62</v>
      </c>
      <c r="DI5" s="374" t="s">
        <v>63</v>
      </c>
      <c r="DJ5" s="374" t="s">
        <v>64</v>
      </c>
      <c r="DK5" s="374" t="s">
        <v>65</v>
      </c>
      <c r="DL5" s="374" t="s">
        <v>66</v>
      </c>
      <c r="DM5" s="374" t="s">
        <v>67</v>
      </c>
      <c r="DN5" s="371" t="s">
        <v>43</v>
      </c>
      <c r="DO5" s="371" t="s">
        <v>44</v>
      </c>
      <c r="DP5" s="371" t="s">
        <v>43</v>
      </c>
      <c r="DQ5" s="371" t="s">
        <v>44</v>
      </c>
      <c r="DR5" s="701"/>
      <c r="DS5" s="701"/>
      <c r="DT5" s="701"/>
      <c r="DU5" s="701"/>
      <c r="DV5" s="701"/>
      <c r="DW5" s="371" t="s">
        <v>74</v>
      </c>
      <c r="DX5" s="371" t="s">
        <v>49</v>
      </c>
      <c r="DY5" s="371" t="s">
        <v>50</v>
      </c>
      <c r="DZ5" s="371" t="s">
        <v>51</v>
      </c>
      <c r="EA5" s="371" t="s">
        <v>52</v>
      </c>
      <c r="EB5" s="371" t="s">
        <v>49</v>
      </c>
      <c r="EC5" s="371" t="s">
        <v>50</v>
      </c>
      <c r="ED5" s="371" t="s">
        <v>53</v>
      </c>
      <c r="EE5" s="372" t="s">
        <v>45</v>
      </c>
      <c r="EF5" s="372" t="s">
        <v>46</v>
      </c>
      <c r="EG5" s="372" t="s">
        <v>47</v>
      </c>
      <c r="EH5" s="372" t="s">
        <v>100</v>
      </c>
      <c r="EI5" s="372" t="s">
        <v>48</v>
      </c>
      <c r="EJ5" s="372" t="s">
        <v>62</v>
      </c>
      <c r="EK5" s="372" t="s">
        <v>63</v>
      </c>
      <c r="EL5" s="372" t="s">
        <v>64</v>
      </c>
      <c r="EM5" s="372" t="s">
        <v>65</v>
      </c>
      <c r="EN5" s="372" t="s">
        <v>66</v>
      </c>
      <c r="EO5" s="372" t="s">
        <v>67</v>
      </c>
      <c r="EP5" s="373" t="s">
        <v>43</v>
      </c>
      <c r="EQ5" s="373" t="s">
        <v>44</v>
      </c>
      <c r="ER5" s="373" t="s">
        <v>43</v>
      </c>
      <c r="ES5" s="373" t="s">
        <v>44</v>
      </c>
      <c r="ET5" s="700"/>
      <c r="EU5" s="700"/>
      <c r="EV5" s="700"/>
      <c r="EW5" s="700"/>
      <c r="EX5" s="700"/>
      <c r="EY5" s="373" t="s">
        <v>74</v>
      </c>
      <c r="EZ5" s="373" t="s">
        <v>49</v>
      </c>
      <c r="FA5" s="373" t="s">
        <v>50</v>
      </c>
      <c r="FB5" s="373" t="s">
        <v>51</v>
      </c>
      <c r="FC5" s="373" t="s">
        <v>52</v>
      </c>
      <c r="FD5" s="373" t="s">
        <v>49</v>
      </c>
      <c r="FE5" s="373" t="s">
        <v>50</v>
      </c>
      <c r="FF5" s="373" t="s">
        <v>53</v>
      </c>
      <c r="FG5" s="374" t="s">
        <v>45</v>
      </c>
      <c r="FH5" s="374" t="s">
        <v>46</v>
      </c>
      <c r="FI5" s="374" t="s">
        <v>47</v>
      </c>
      <c r="FJ5" s="374" t="s">
        <v>100</v>
      </c>
      <c r="FK5" s="374" t="s">
        <v>48</v>
      </c>
      <c r="FL5" s="374" t="s">
        <v>62</v>
      </c>
      <c r="FM5" s="374" t="s">
        <v>63</v>
      </c>
      <c r="FN5" s="374" t="s">
        <v>64</v>
      </c>
      <c r="FO5" s="374" t="s">
        <v>65</v>
      </c>
      <c r="FP5" s="374" t="s">
        <v>66</v>
      </c>
      <c r="FQ5" s="374" t="s">
        <v>67</v>
      </c>
      <c r="FR5" s="371" t="s">
        <v>43</v>
      </c>
      <c r="FS5" s="371" t="s">
        <v>44</v>
      </c>
      <c r="FT5" s="371" t="s">
        <v>43</v>
      </c>
      <c r="FU5" s="371" t="s">
        <v>44</v>
      </c>
      <c r="FV5" s="701"/>
      <c r="FW5" s="701"/>
      <c r="FX5" s="701"/>
      <c r="FY5" s="701"/>
      <c r="FZ5" s="701"/>
      <c r="GA5" s="371" t="s">
        <v>74</v>
      </c>
      <c r="GB5" s="371" t="s">
        <v>49</v>
      </c>
      <c r="GC5" s="371" t="s">
        <v>50</v>
      </c>
      <c r="GD5" s="371" t="s">
        <v>51</v>
      </c>
      <c r="GE5" s="371" t="s">
        <v>52</v>
      </c>
      <c r="GF5" s="371" t="s">
        <v>49</v>
      </c>
      <c r="GG5" s="371" t="s">
        <v>50</v>
      </c>
      <c r="GH5" s="371" t="s">
        <v>53</v>
      </c>
      <c r="GI5" s="372" t="s">
        <v>45</v>
      </c>
      <c r="GJ5" s="372" t="s">
        <v>46</v>
      </c>
      <c r="GK5" s="372" t="s">
        <v>47</v>
      </c>
      <c r="GL5" s="372" t="s">
        <v>100</v>
      </c>
      <c r="GM5" s="372" t="s">
        <v>48</v>
      </c>
      <c r="GN5" s="372" t="s">
        <v>62</v>
      </c>
      <c r="GO5" s="372" t="s">
        <v>63</v>
      </c>
      <c r="GP5" s="372" t="s">
        <v>64</v>
      </c>
      <c r="GQ5" s="372" t="s">
        <v>65</v>
      </c>
      <c r="GR5" s="372" t="s">
        <v>66</v>
      </c>
      <c r="GS5" s="372" t="s">
        <v>67</v>
      </c>
      <c r="GT5" s="373" t="s">
        <v>43</v>
      </c>
      <c r="GU5" s="373" t="s">
        <v>44</v>
      </c>
      <c r="GV5" s="373" t="s">
        <v>43</v>
      </c>
      <c r="GW5" s="373" t="s">
        <v>44</v>
      </c>
      <c r="GX5" s="700"/>
      <c r="GY5" s="700"/>
      <c r="GZ5" s="700"/>
      <c r="HA5" s="700"/>
      <c r="HB5" s="700"/>
      <c r="HC5" s="373" t="s">
        <v>74</v>
      </c>
      <c r="HD5" s="373" t="s">
        <v>49</v>
      </c>
      <c r="HE5" s="373" t="s">
        <v>50</v>
      </c>
      <c r="HF5" s="373" t="s">
        <v>51</v>
      </c>
      <c r="HG5" s="373" t="s">
        <v>52</v>
      </c>
      <c r="HH5" s="373" t="s">
        <v>49</v>
      </c>
      <c r="HI5" s="373" t="s">
        <v>50</v>
      </c>
      <c r="HJ5" s="373" t="s">
        <v>53</v>
      </c>
      <c r="HK5" s="374" t="s">
        <v>45</v>
      </c>
      <c r="HL5" s="374" t="s">
        <v>46</v>
      </c>
      <c r="HM5" s="374" t="s">
        <v>47</v>
      </c>
      <c r="HN5" s="374" t="s">
        <v>100</v>
      </c>
      <c r="HO5" s="374" t="s">
        <v>48</v>
      </c>
      <c r="HP5" s="374" t="s">
        <v>62</v>
      </c>
      <c r="HQ5" s="374" t="s">
        <v>63</v>
      </c>
      <c r="HR5" s="374" t="s">
        <v>64</v>
      </c>
      <c r="HS5" s="374" t="s">
        <v>65</v>
      </c>
      <c r="HT5" s="374" t="s">
        <v>66</v>
      </c>
      <c r="HU5" s="375" t="s">
        <v>67</v>
      </c>
      <c r="HV5" s="371" t="s">
        <v>43</v>
      </c>
      <c r="HW5" s="371" t="s">
        <v>44</v>
      </c>
      <c r="HX5" s="371" t="s">
        <v>43</v>
      </c>
      <c r="HY5" s="371" t="s">
        <v>44</v>
      </c>
      <c r="HZ5" s="701"/>
      <c r="IA5" s="701"/>
      <c r="IB5" s="701"/>
      <c r="IC5" s="701"/>
      <c r="ID5" s="701"/>
      <c r="IE5" s="371" t="s">
        <v>74</v>
      </c>
      <c r="IF5" s="371" t="s">
        <v>49</v>
      </c>
      <c r="IG5" s="371" t="s">
        <v>50</v>
      </c>
      <c r="IH5" s="371" t="s">
        <v>51</v>
      </c>
      <c r="II5" s="371" t="s">
        <v>52</v>
      </c>
      <c r="IJ5" s="371" t="s">
        <v>49</v>
      </c>
      <c r="IK5" s="371" t="s">
        <v>50</v>
      </c>
      <c r="IL5" s="371" t="s">
        <v>53</v>
      </c>
      <c r="IM5" s="372" t="s">
        <v>45</v>
      </c>
      <c r="IN5" s="372" t="s">
        <v>46</v>
      </c>
      <c r="IO5" s="372" t="s">
        <v>47</v>
      </c>
      <c r="IP5" s="372" t="s">
        <v>100</v>
      </c>
      <c r="IQ5" s="372" t="s">
        <v>48</v>
      </c>
      <c r="IR5" s="372" t="s">
        <v>62</v>
      </c>
      <c r="IS5" s="372" t="s">
        <v>63</v>
      </c>
      <c r="IT5" s="372" t="s">
        <v>64</v>
      </c>
      <c r="IU5" s="372" t="s">
        <v>65</v>
      </c>
      <c r="IV5" s="372" t="s">
        <v>66</v>
      </c>
      <c r="IW5" s="372" t="s">
        <v>67</v>
      </c>
      <c r="IX5" s="376" t="s">
        <v>373</v>
      </c>
      <c r="IY5" s="370" t="s">
        <v>43</v>
      </c>
      <c r="IZ5" s="371" t="s">
        <v>44</v>
      </c>
      <c r="JA5" s="371" t="s">
        <v>43</v>
      </c>
      <c r="JB5" s="371" t="s">
        <v>44</v>
      </c>
      <c r="JC5" s="701"/>
      <c r="JD5" s="701"/>
      <c r="JE5" s="701"/>
      <c r="JF5" s="701"/>
      <c r="JG5" s="701"/>
      <c r="JH5" s="371" t="s">
        <v>74</v>
      </c>
      <c r="JI5" s="371" t="s">
        <v>49</v>
      </c>
      <c r="JJ5" s="371" t="s">
        <v>50</v>
      </c>
      <c r="JK5" s="371" t="s">
        <v>51</v>
      </c>
      <c r="JL5" s="371" t="s">
        <v>52</v>
      </c>
      <c r="JM5" s="371" t="s">
        <v>49</v>
      </c>
      <c r="JN5" s="371" t="s">
        <v>50</v>
      </c>
      <c r="JO5" s="371" t="s">
        <v>53</v>
      </c>
      <c r="JP5" s="372" t="s">
        <v>45</v>
      </c>
      <c r="JQ5" s="372" t="s">
        <v>46</v>
      </c>
      <c r="JR5" s="372" t="s">
        <v>47</v>
      </c>
      <c r="JS5" s="372" t="s">
        <v>100</v>
      </c>
      <c r="JT5" s="372" t="s">
        <v>48</v>
      </c>
      <c r="JU5" s="372" t="s">
        <v>62</v>
      </c>
      <c r="JV5" s="372" t="s">
        <v>63</v>
      </c>
      <c r="JW5" s="372" t="s">
        <v>64</v>
      </c>
      <c r="JX5" s="372" t="s">
        <v>65</v>
      </c>
      <c r="JY5" s="372" t="s">
        <v>66</v>
      </c>
      <c r="JZ5" s="372" t="s">
        <v>67</v>
      </c>
      <c r="KA5" s="373" t="s">
        <v>43</v>
      </c>
      <c r="KB5" s="373" t="s">
        <v>44</v>
      </c>
      <c r="KC5" s="373" t="s">
        <v>43</v>
      </c>
      <c r="KD5" s="373" t="s">
        <v>44</v>
      </c>
      <c r="KE5" s="700"/>
      <c r="KF5" s="700"/>
      <c r="KG5" s="700"/>
      <c r="KH5" s="700"/>
      <c r="KI5" s="700"/>
      <c r="KJ5" s="373" t="s">
        <v>74</v>
      </c>
      <c r="KK5" s="373" t="s">
        <v>49</v>
      </c>
      <c r="KL5" s="373" t="s">
        <v>50</v>
      </c>
      <c r="KM5" s="373" t="s">
        <v>51</v>
      </c>
      <c r="KN5" s="373" t="s">
        <v>52</v>
      </c>
      <c r="KO5" s="373" t="s">
        <v>49</v>
      </c>
      <c r="KP5" s="373" t="s">
        <v>50</v>
      </c>
      <c r="KQ5" s="373" t="s">
        <v>53</v>
      </c>
      <c r="KR5" s="374" t="s">
        <v>45</v>
      </c>
      <c r="KS5" s="374" t="s">
        <v>46</v>
      </c>
      <c r="KT5" s="374" t="s">
        <v>47</v>
      </c>
      <c r="KU5" s="374" t="s">
        <v>100</v>
      </c>
      <c r="KV5" s="374" t="s">
        <v>48</v>
      </c>
      <c r="KW5" s="374" t="s">
        <v>62</v>
      </c>
      <c r="KX5" s="374" t="s">
        <v>63</v>
      </c>
      <c r="KY5" s="374" t="s">
        <v>64</v>
      </c>
      <c r="KZ5" s="374" t="s">
        <v>65</v>
      </c>
      <c r="LA5" s="374" t="s">
        <v>66</v>
      </c>
      <c r="LB5" s="374" t="s">
        <v>67</v>
      </c>
      <c r="LC5" s="371" t="s">
        <v>43</v>
      </c>
      <c r="LD5" s="371" t="s">
        <v>44</v>
      </c>
      <c r="LE5" s="371" t="s">
        <v>43</v>
      </c>
      <c r="LF5" s="371" t="s">
        <v>44</v>
      </c>
      <c r="LG5" s="701"/>
      <c r="LH5" s="701"/>
      <c r="LI5" s="701"/>
      <c r="LJ5" s="701"/>
      <c r="LK5" s="701"/>
      <c r="LL5" s="371" t="s">
        <v>74</v>
      </c>
      <c r="LM5" s="371" t="s">
        <v>49</v>
      </c>
      <c r="LN5" s="371" t="s">
        <v>50</v>
      </c>
      <c r="LO5" s="371" t="s">
        <v>51</v>
      </c>
      <c r="LP5" s="371" t="s">
        <v>52</v>
      </c>
      <c r="LQ5" s="371" t="s">
        <v>49</v>
      </c>
      <c r="LR5" s="371" t="s">
        <v>50</v>
      </c>
      <c r="LS5" s="371" t="s">
        <v>53</v>
      </c>
      <c r="LT5" s="372" t="s">
        <v>45</v>
      </c>
      <c r="LU5" s="372" t="s">
        <v>46</v>
      </c>
      <c r="LV5" s="372" t="s">
        <v>47</v>
      </c>
      <c r="LW5" s="372" t="s">
        <v>100</v>
      </c>
      <c r="LX5" s="372" t="s">
        <v>48</v>
      </c>
      <c r="LY5" s="372" t="s">
        <v>62</v>
      </c>
      <c r="LZ5" s="372" t="s">
        <v>63</v>
      </c>
      <c r="MA5" s="372" t="s">
        <v>64</v>
      </c>
      <c r="MB5" s="372" t="s">
        <v>65</v>
      </c>
      <c r="MC5" s="372" t="s">
        <v>66</v>
      </c>
      <c r="MD5" s="372" t="s">
        <v>67</v>
      </c>
      <c r="ME5" s="373" t="s">
        <v>43</v>
      </c>
      <c r="MF5" s="373" t="s">
        <v>44</v>
      </c>
      <c r="MG5" s="373" t="s">
        <v>43</v>
      </c>
      <c r="MH5" s="373" t="s">
        <v>44</v>
      </c>
      <c r="MI5" s="700"/>
      <c r="MJ5" s="700"/>
      <c r="MK5" s="700"/>
      <c r="ML5" s="700"/>
      <c r="MM5" s="700"/>
      <c r="MN5" s="373" t="s">
        <v>74</v>
      </c>
      <c r="MO5" s="373" t="s">
        <v>49</v>
      </c>
      <c r="MP5" s="373" t="s">
        <v>50</v>
      </c>
      <c r="MQ5" s="373" t="s">
        <v>51</v>
      </c>
      <c r="MR5" s="373" t="s">
        <v>52</v>
      </c>
      <c r="MS5" s="373" t="s">
        <v>49</v>
      </c>
      <c r="MT5" s="373" t="s">
        <v>50</v>
      </c>
      <c r="MU5" s="373" t="s">
        <v>53</v>
      </c>
      <c r="MV5" s="374" t="s">
        <v>45</v>
      </c>
      <c r="MW5" s="374" t="s">
        <v>46</v>
      </c>
      <c r="MX5" s="374" t="s">
        <v>47</v>
      </c>
      <c r="MY5" s="374" t="s">
        <v>100</v>
      </c>
      <c r="MZ5" s="374" t="s">
        <v>48</v>
      </c>
      <c r="NA5" s="374" t="s">
        <v>62</v>
      </c>
      <c r="NB5" s="374" t="s">
        <v>63</v>
      </c>
      <c r="NC5" s="374" t="s">
        <v>64</v>
      </c>
      <c r="ND5" s="374" t="s">
        <v>65</v>
      </c>
      <c r="NE5" s="374" t="s">
        <v>66</v>
      </c>
      <c r="NF5" s="374" t="s">
        <v>67</v>
      </c>
      <c r="NG5" s="371" t="s">
        <v>43</v>
      </c>
      <c r="NH5" s="371" t="s">
        <v>44</v>
      </c>
      <c r="NI5" s="371" t="s">
        <v>43</v>
      </c>
      <c r="NJ5" s="371" t="s">
        <v>44</v>
      </c>
      <c r="NK5" s="701"/>
      <c r="NL5" s="701"/>
      <c r="NM5" s="701"/>
      <c r="NN5" s="701"/>
      <c r="NO5" s="701"/>
      <c r="NP5" s="371" t="s">
        <v>74</v>
      </c>
      <c r="NQ5" s="371" t="s">
        <v>49</v>
      </c>
      <c r="NR5" s="371" t="s">
        <v>50</v>
      </c>
      <c r="NS5" s="371" t="s">
        <v>51</v>
      </c>
      <c r="NT5" s="371" t="s">
        <v>52</v>
      </c>
      <c r="NU5" s="371" t="s">
        <v>49</v>
      </c>
      <c r="NV5" s="371" t="s">
        <v>50</v>
      </c>
      <c r="NW5" s="371" t="s">
        <v>53</v>
      </c>
      <c r="NX5" s="372" t="s">
        <v>45</v>
      </c>
      <c r="NY5" s="372" t="s">
        <v>46</v>
      </c>
      <c r="NZ5" s="372" t="s">
        <v>47</v>
      </c>
      <c r="OA5" s="372" t="s">
        <v>100</v>
      </c>
      <c r="OB5" s="372" t="s">
        <v>48</v>
      </c>
      <c r="OC5" s="372" t="s">
        <v>62</v>
      </c>
      <c r="OD5" s="372" t="s">
        <v>63</v>
      </c>
      <c r="OE5" s="372" t="s">
        <v>64</v>
      </c>
      <c r="OF5" s="372" t="s">
        <v>65</v>
      </c>
      <c r="OG5" s="372" t="s">
        <v>66</v>
      </c>
      <c r="OH5" s="372" t="s">
        <v>67</v>
      </c>
      <c r="OI5" s="373" t="s">
        <v>43</v>
      </c>
      <c r="OJ5" s="373" t="s">
        <v>44</v>
      </c>
      <c r="OK5" s="373" t="s">
        <v>43</v>
      </c>
      <c r="OL5" s="373" t="s">
        <v>44</v>
      </c>
      <c r="OM5" s="700"/>
      <c r="ON5" s="700"/>
      <c r="OO5" s="700"/>
      <c r="OP5" s="700"/>
      <c r="OQ5" s="700"/>
      <c r="OR5" s="373" t="s">
        <v>74</v>
      </c>
      <c r="OS5" s="373" t="s">
        <v>49</v>
      </c>
      <c r="OT5" s="373" t="s">
        <v>50</v>
      </c>
      <c r="OU5" s="373" t="s">
        <v>51</v>
      </c>
      <c r="OV5" s="373" t="s">
        <v>52</v>
      </c>
      <c r="OW5" s="373" t="s">
        <v>49</v>
      </c>
      <c r="OX5" s="373" t="s">
        <v>50</v>
      </c>
      <c r="OY5" s="373" t="s">
        <v>53</v>
      </c>
      <c r="OZ5" s="374" t="s">
        <v>45</v>
      </c>
      <c r="PA5" s="374" t="s">
        <v>46</v>
      </c>
      <c r="PB5" s="374" t="s">
        <v>47</v>
      </c>
      <c r="PC5" s="374" t="s">
        <v>100</v>
      </c>
      <c r="PD5" s="374" t="s">
        <v>48</v>
      </c>
      <c r="PE5" s="374" t="s">
        <v>62</v>
      </c>
      <c r="PF5" s="374" t="s">
        <v>63</v>
      </c>
      <c r="PG5" s="374" t="s">
        <v>64</v>
      </c>
      <c r="PH5" s="374" t="s">
        <v>65</v>
      </c>
      <c r="PI5" s="374" t="s">
        <v>66</v>
      </c>
      <c r="PJ5" s="375" t="s">
        <v>67</v>
      </c>
      <c r="PK5" s="371" t="s">
        <v>43</v>
      </c>
      <c r="PL5" s="371" t="s">
        <v>44</v>
      </c>
      <c r="PM5" s="371" t="s">
        <v>43</v>
      </c>
      <c r="PN5" s="371" t="s">
        <v>44</v>
      </c>
      <c r="PO5" s="701"/>
      <c r="PP5" s="701"/>
      <c r="PQ5" s="701"/>
      <c r="PR5" s="701"/>
      <c r="PS5" s="701"/>
      <c r="PT5" s="371" t="s">
        <v>74</v>
      </c>
      <c r="PU5" s="371" t="s">
        <v>49</v>
      </c>
      <c r="PV5" s="371" t="s">
        <v>50</v>
      </c>
      <c r="PW5" s="371" t="s">
        <v>51</v>
      </c>
      <c r="PX5" s="371" t="s">
        <v>52</v>
      </c>
      <c r="PY5" s="371" t="s">
        <v>49</v>
      </c>
      <c r="PZ5" s="371" t="s">
        <v>50</v>
      </c>
      <c r="QA5" s="371" t="s">
        <v>53</v>
      </c>
      <c r="QB5" s="372" t="s">
        <v>45</v>
      </c>
      <c r="QC5" s="372" t="s">
        <v>46</v>
      </c>
      <c r="QD5" s="372" t="s">
        <v>47</v>
      </c>
      <c r="QE5" s="372" t="s">
        <v>100</v>
      </c>
      <c r="QF5" s="372" t="s">
        <v>48</v>
      </c>
      <c r="QG5" s="372" t="s">
        <v>62</v>
      </c>
      <c r="QH5" s="372" t="s">
        <v>63</v>
      </c>
      <c r="QI5" s="372" t="s">
        <v>64</v>
      </c>
      <c r="QJ5" s="372" t="s">
        <v>65</v>
      </c>
      <c r="QK5" s="372" t="s">
        <v>66</v>
      </c>
      <c r="QL5" s="372" t="s">
        <v>67</v>
      </c>
      <c r="QM5" s="377" t="s">
        <v>370</v>
      </c>
      <c r="QN5" s="694"/>
      <c r="QO5" s="691"/>
      <c r="QP5" s="691"/>
      <c r="QQ5" s="691"/>
      <c r="QR5" s="691"/>
      <c r="QS5" s="691"/>
      <c r="QT5" s="690"/>
      <c r="QU5" s="690"/>
      <c r="QV5" s="690"/>
      <c r="QW5" s="690"/>
      <c r="QX5" s="690"/>
      <c r="QY5" s="690"/>
      <c r="QZ5" s="691"/>
      <c r="RA5" s="691"/>
      <c r="RB5" s="691"/>
      <c r="RC5" s="691"/>
      <c r="RD5" s="691"/>
      <c r="RE5" s="691"/>
      <c r="RF5" s="690"/>
      <c r="RG5" s="690"/>
      <c r="RH5" s="690"/>
      <c r="RI5" s="690"/>
      <c r="RJ5" s="690"/>
      <c r="RK5" s="690"/>
      <c r="RL5" s="691"/>
      <c r="RM5" s="691"/>
      <c r="RN5" s="691"/>
      <c r="RO5" s="691"/>
      <c r="RP5" s="691"/>
      <c r="RQ5" s="691"/>
      <c r="RR5" s="690"/>
      <c r="RS5" s="690"/>
      <c r="RT5" s="690"/>
      <c r="RU5" s="690"/>
      <c r="RV5" s="690"/>
      <c r="RW5" s="761"/>
      <c r="RX5" s="378" t="s">
        <v>371</v>
      </c>
      <c r="RY5" s="756"/>
      <c r="RZ5" s="688"/>
      <c r="SA5" s="688"/>
      <c r="SB5" s="688"/>
      <c r="SC5" s="687"/>
      <c r="SD5" s="687"/>
      <c r="SE5" s="687"/>
      <c r="SF5" s="687"/>
      <c r="SG5" s="688"/>
      <c r="SH5" s="688"/>
      <c r="SI5" s="688"/>
      <c r="SJ5" s="689"/>
      <c r="SK5" s="379" t="s">
        <v>382</v>
      </c>
      <c r="SL5" s="663"/>
      <c r="SM5" s="635"/>
      <c r="SN5" s="635"/>
      <c r="SO5" s="634"/>
      <c r="SP5" s="634"/>
      <c r="SQ5" s="634"/>
      <c r="SR5" s="635"/>
      <c r="SS5" s="635"/>
      <c r="ST5" s="635"/>
      <c r="SU5" s="634"/>
      <c r="SV5" s="634"/>
      <c r="SW5" s="634"/>
      <c r="SX5" s="635"/>
      <c r="SY5" s="635"/>
      <c r="SZ5" s="635"/>
      <c r="TA5" s="634"/>
      <c r="TB5" s="634"/>
      <c r="TC5" s="634"/>
      <c r="TD5" s="635"/>
      <c r="TE5" s="635"/>
      <c r="TF5" s="635"/>
      <c r="TG5" s="634"/>
      <c r="TH5" s="634"/>
      <c r="TI5" s="634"/>
      <c r="TJ5" s="635"/>
      <c r="TK5" s="635"/>
      <c r="TL5" s="635"/>
      <c r="TM5" s="634"/>
      <c r="TN5" s="634"/>
      <c r="TO5" s="634"/>
      <c r="TP5" s="635"/>
      <c r="TQ5" s="635"/>
      <c r="TR5" s="635"/>
      <c r="TS5" s="634"/>
      <c r="TT5" s="634"/>
      <c r="TU5" s="652"/>
      <c r="TV5" s="379" t="s">
        <v>282</v>
      </c>
      <c r="TW5" s="663"/>
      <c r="TX5" s="635"/>
      <c r="TY5" s="635"/>
      <c r="TZ5" s="634"/>
      <c r="UA5" s="634"/>
      <c r="UB5" s="634"/>
      <c r="UC5" s="635"/>
      <c r="UD5" s="635"/>
      <c r="UE5" s="635"/>
      <c r="UF5" s="634"/>
      <c r="UG5" s="634"/>
      <c r="UH5" s="634"/>
      <c r="UI5" s="635"/>
      <c r="UJ5" s="635"/>
      <c r="UK5" s="635"/>
      <c r="UL5" s="634"/>
      <c r="UM5" s="634"/>
      <c r="UN5" s="634"/>
      <c r="UO5" s="635"/>
      <c r="UP5" s="635"/>
      <c r="UQ5" s="635"/>
      <c r="UR5" s="634"/>
      <c r="US5" s="634"/>
      <c r="UT5" s="634"/>
      <c r="UU5" s="635"/>
      <c r="UV5" s="635"/>
      <c r="UW5" s="635"/>
      <c r="UX5" s="634"/>
      <c r="UY5" s="634"/>
      <c r="UZ5" s="634"/>
      <c r="VA5" s="635"/>
      <c r="VB5" s="635"/>
      <c r="VC5" s="635"/>
      <c r="VD5" s="634"/>
      <c r="VE5" s="634"/>
      <c r="VF5" s="652"/>
      <c r="VG5" s="380" t="s">
        <v>286</v>
      </c>
      <c r="VH5" s="663"/>
      <c r="VI5" s="635"/>
      <c r="VJ5" s="634"/>
      <c r="VK5" s="634"/>
      <c r="VL5" s="635"/>
      <c r="VM5" s="684"/>
      <c r="VN5" s="380" t="s">
        <v>284</v>
      </c>
      <c r="VO5" s="674"/>
      <c r="VP5" s="677"/>
      <c r="VQ5" s="680"/>
      <c r="VR5" s="680"/>
      <c r="VS5" s="677"/>
      <c r="VT5" s="683"/>
      <c r="VU5" s="379" t="s">
        <v>283</v>
      </c>
      <c r="VV5" s="663"/>
      <c r="VW5" s="635"/>
      <c r="VX5" s="635"/>
      <c r="VY5" s="634"/>
      <c r="VZ5" s="634"/>
      <c r="WA5" s="634"/>
      <c r="WB5" s="635"/>
      <c r="WC5" s="635"/>
      <c r="WD5" s="635"/>
      <c r="WE5" s="634"/>
      <c r="WF5" s="634"/>
      <c r="WG5" s="634"/>
      <c r="WH5" s="635"/>
      <c r="WI5" s="635"/>
      <c r="WJ5" s="635"/>
      <c r="WK5" s="634"/>
      <c r="WL5" s="634"/>
      <c r="WM5" s="634"/>
      <c r="WN5" s="635"/>
      <c r="WO5" s="635"/>
      <c r="WP5" s="635"/>
      <c r="WQ5" s="634"/>
      <c r="WR5" s="634"/>
      <c r="WS5" s="634"/>
      <c r="WT5" s="635"/>
      <c r="WU5" s="635"/>
      <c r="WV5" s="635"/>
      <c r="WW5" s="634"/>
      <c r="WX5" s="634"/>
      <c r="WY5" s="634"/>
      <c r="WZ5" s="635"/>
      <c r="XA5" s="635"/>
      <c r="XB5" s="635"/>
      <c r="XC5" s="634"/>
      <c r="XD5" s="634"/>
      <c r="XE5" s="652"/>
      <c r="XF5" s="381" t="s">
        <v>285</v>
      </c>
      <c r="XG5" s="663"/>
      <c r="XH5" s="635"/>
      <c r="XI5" s="634"/>
      <c r="XJ5" s="634"/>
      <c r="XK5" s="635"/>
      <c r="XL5" s="635"/>
      <c r="XM5" s="634"/>
      <c r="XN5" s="634"/>
      <c r="XO5" s="635"/>
      <c r="XP5" s="635"/>
      <c r="XQ5" s="634"/>
      <c r="XR5" s="634"/>
      <c r="XS5" s="635"/>
      <c r="XT5" s="635"/>
      <c r="XU5" s="634"/>
      <c r="XV5" s="634"/>
      <c r="XW5" s="635"/>
      <c r="XX5" s="635"/>
      <c r="XY5" s="634"/>
      <c r="XZ5" s="634"/>
      <c r="YA5" s="635"/>
      <c r="YB5" s="635"/>
      <c r="YC5" s="634"/>
      <c r="YD5" s="652"/>
      <c r="YE5" s="382" t="s">
        <v>611</v>
      </c>
      <c r="YF5" s="765"/>
      <c r="YG5" s="766"/>
      <c r="YH5" s="766"/>
      <c r="YI5" s="766"/>
      <c r="YJ5" s="766"/>
      <c r="YK5" s="765"/>
      <c r="YL5" s="766"/>
      <c r="YM5" s="766"/>
      <c r="YN5" s="766"/>
      <c r="YO5" s="766"/>
      <c r="YP5" s="765"/>
      <c r="YQ5" s="766"/>
      <c r="YR5" s="766"/>
      <c r="YS5" s="766"/>
      <c r="YT5" s="766"/>
      <c r="YU5" s="765"/>
      <c r="YV5" s="766"/>
      <c r="YW5" s="766"/>
      <c r="YX5" s="766"/>
      <c r="YY5" s="766"/>
      <c r="YZ5" s="765"/>
      <c r="ZA5" s="766"/>
      <c r="ZB5" s="766"/>
      <c r="ZC5" s="766"/>
      <c r="ZD5" s="766"/>
      <c r="ZE5" s="765"/>
      <c r="ZF5" s="766"/>
      <c r="ZG5" s="766"/>
      <c r="ZH5" s="766"/>
      <c r="ZI5" s="766"/>
      <c r="ZJ5" s="383" t="s">
        <v>407</v>
      </c>
      <c r="ZK5" s="624"/>
      <c r="ZL5" s="627"/>
      <c r="ZM5" s="627"/>
      <c r="ZN5" s="630"/>
      <c r="ZO5" s="630"/>
      <c r="ZP5" s="630"/>
      <c r="ZQ5" s="627"/>
      <c r="ZR5" s="627"/>
      <c r="ZS5" s="633"/>
      <c r="ZT5" s="384" t="s">
        <v>409</v>
      </c>
      <c r="ZU5" s="611"/>
      <c r="ZV5" s="614"/>
      <c r="ZW5" s="614"/>
      <c r="ZX5" s="617"/>
      <c r="ZY5" s="617"/>
      <c r="ZZ5" s="617"/>
      <c r="AAA5" s="614"/>
      <c r="AAB5" s="614"/>
      <c r="AAC5" s="614"/>
    </row>
    <row r="6" spans="1:705" s="405" customFormat="1" ht="22.5" customHeight="1">
      <c r="A6" s="693"/>
      <c r="B6" s="385"/>
      <c r="C6" s="386"/>
      <c r="D6" s="387"/>
      <c r="E6" s="387"/>
      <c r="F6" s="387"/>
      <c r="G6" s="387"/>
      <c r="H6" s="387"/>
      <c r="I6" s="387"/>
      <c r="J6" s="387"/>
      <c r="K6" s="387"/>
      <c r="L6" s="388"/>
      <c r="M6" s="388"/>
      <c r="N6" s="388"/>
      <c r="O6" s="388"/>
      <c r="P6" s="388"/>
      <c r="Q6" s="388"/>
      <c r="R6" s="388"/>
      <c r="S6" s="388"/>
      <c r="T6" s="388"/>
      <c r="U6" s="387"/>
      <c r="V6" s="387"/>
      <c r="W6" s="387"/>
      <c r="X6" s="387"/>
      <c r="Y6" s="387"/>
      <c r="Z6" s="387"/>
      <c r="AA6" s="387"/>
      <c r="AB6" s="387"/>
      <c r="AC6" s="389"/>
      <c r="AD6" s="390"/>
      <c r="AE6" s="391"/>
      <c r="AF6" s="392"/>
      <c r="AG6" s="392"/>
      <c r="AH6" s="392"/>
      <c r="AI6" s="393"/>
      <c r="AJ6" s="356"/>
      <c r="AK6" s="778">
        <f>'3. КЛУБ_ФОРМ'!H12</f>
        <v>74</v>
      </c>
      <c r="AL6" s="779"/>
      <c r="AM6" s="779"/>
      <c r="AN6" s="780"/>
      <c r="AO6" s="736">
        <f>'3. КЛУБ_ФОРМ'!I12</f>
        <v>75</v>
      </c>
      <c r="AP6" s="779"/>
      <c r="AQ6" s="779"/>
      <c r="AR6" s="780"/>
      <c r="AS6" s="781">
        <f>'3. КЛУБ_ФОРМ'!J12</f>
        <v>76</v>
      </c>
      <c r="AT6" s="782"/>
      <c r="AU6" s="782"/>
      <c r="AV6" s="783"/>
      <c r="AW6" s="781">
        <f>'3. КЛУБ_ФОРМ'!K12</f>
        <v>77</v>
      </c>
      <c r="AX6" s="782"/>
      <c r="AY6" s="782"/>
      <c r="AZ6" s="783"/>
      <c r="BA6" s="736">
        <f>'3. КЛУБ_ФОРМ'!L12</f>
        <v>78</v>
      </c>
      <c r="BB6" s="779"/>
      <c r="BC6" s="779"/>
      <c r="BD6" s="780"/>
      <c r="BE6" s="736">
        <f>'3. КЛУБ_ФОРМ'!M12</f>
        <v>79</v>
      </c>
      <c r="BF6" s="779"/>
      <c r="BG6" s="779"/>
      <c r="BH6" s="784"/>
      <c r="BI6" s="394"/>
      <c r="BJ6" s="395">
        <f>'3. КЛУБ_ФОРМ'!C24</f>
        <v>80</v>
      </c>
      <c r="BK6" s="395">
        <f>BJ6+1</f>
        <v>81</v>
      </c>
      <c r="BL6" s="395">
        <f t="shared" ref="BL6:CK6" si="0">BK6+1</f>
        <v>82</v>
      </c>
      <c r="BM6" s="395">
        <f t="shared" si="0"/>
        <v>83</v>
      </c>
      <c r="BN6" s="395">
        <f t="shared" si="0"/>
        <v>84</v>
      </c>
      <c r="BO6" s="395">
        <f t="shared" si="0"/>
        <v>85</v>
      </c>
      <c r="BP6" s="395">
        <f t="shared" si="0"/>
        <v>86</v>
      </c>
      <c r="BQ6" s="395">
        <f t="shared" si="0"/>
        <v>87</v>
      </c>
      <c r="BR6" s="395">
        <f t="shared" si="0"/>
        <v>88</v>
      </c>
      <c r="BS6" s="395">
        <f t="shared" si="0"/>
        <v>89</v>
      </c>
      <c r="BT6" s="395">
        <f t="shared" si="0"/>
        <v>90</v>
      </c>
      <c r="BU6" s="395">
        <f t="shared" si="0"/>
        <v>91</v>
      </c>
      <c r="BV6" s="395">
        <f t="shared" si="0"/>
        <v>92</v>
      </c>
      <c r="BW6" s="395">
        <f t="shared" si="0"/>
        <v>93</v>
      </c>
      <c r="BX6" s="395">
        <f t="shared" si="0"/>
        <v>94</v>
      </c>
      <c r="BY6" s="395">
        <f t="shared" si="0"/>
        <v>95</v>
      </c>
      <c r="BZ6" s="395">
        <f t="shared" si="0"/>
        <v>96</v>
      </c>
      <c r="CA6" s="395">
        <f t="shared" si="0"/>
        <v>97</v>
      </c>
      <c r="CB6" s="395">
        <f t="shared" si="0"/>
        <v>98</v>
      </c>
      <c r="CC6" s="395">
        <f t="shared" si="0"/>
        <v>99</v>
      </c>
      <c r="CD6" s="395">
        <f t="shared" si="0"/>
        <v>100</v>
      </c>
      <c r="CE6" s="395">
        <f t="shared" si="0"/>
        <v>101</v>
      </c>
      <c r="CF6" s="395">
        <f t="shared" si="0"/>
        <v>102</v>
      </c>
      <c r="CG6" s="395">
        <f t="shared" si="0"/>
        <v>103</v>
      </c>
      <c r="CH6" s="395">
        <f t="shared" si="0"/>
        <v>104</v>
      </c>
      <c r="CI6" s="395">
        <f t="shared" si="0"/>
        <v>105</v>
      </c>
      <c r="CJ6" s="395">
        <f t="shared" si="0"/>
        <v>106</v>
      </c>
      <c r="CK6" s="395">
        <f t="shared" si="0"/>
        <v>107</v>
      </c>
      <c r="CL6" s="395">
        <v>80</v>
      </c>
      <c r="CM6" s="395">
        <f>CL6+1</f>
        <v>81</v>
      </c>
      <c r="CN6" s="395">
        <f t="shared" ref="CN6:DM6" si="1">CM6+1</f>
        <v>82</v>
      </c>
      <c r="CO6" s="395">
        <f t="shared" si="1"/>
        <v>83</v>
      </c>
      <c r="CP6" s="395">
        <f t="shared" si="1"/>
        <v>84</v>
      </c>
      <c r="CQ6" s="395">
        <f t="shared" si="1"/>
        <v>85</v>
      </c>
      <c r="CR6" s="395">
        <f t="shared" si="1"/>
        <v>86</v>
      </c>
      <c r="CS6" s="395">
        <f t="shared" si="1"/>
        <v>87</v>
      </c>
      <c r="CT6" s="395">
        <f t="shared" si="1"/>
        <v>88</v>
      </c>
      <c r="CU6" s="395">
        <f t="shared" si="1"/>
        <v>89</v>
      </c>
      <c r="CV6" s="395">
        <f t="shared" si="1"/>
        <v>90</v>
      </c>
      <c r="CW6" s="395">
        <f t="shared" si="1"/>
        <v>91</v>
      </c>
      <c r="CX6" s="395">
        <f t="shared" si="1"/>
        <v>92</v>
      </c>
      <c r="CY6" s="395">
        <f t="shared" si="1"/>
        <v>93</v>
      </c>
      <c r="CZ6" s="395">
        <f t="shared" si="1"/>
        <v>94</v>
      </c>
      <c r="DA6" s="395">
        <f t="shared" si="1"/>
        <v>95</v>
      </c>
      <c r="DB6" s="395">
        <f t="shared" si="1"/>
        <v>96</v>
      </c>
      <c r="DC6" s="395">
        <f t="shared" si="1"/>
        <v>97</v>
      </c>
      <c r="DD6" s="395">
        <f t="shared" si="1"/>
        <v>98</v>
      </c>
      <c r="DE6" s="395">
        <f t="shared" si="1"/>
        <v>99</v>
      </c>
      <c r="DF6" s="395">
        <f t="shared" si="1"/>
        <v>100</v>
      </c>
      <c r="DG6" s="395">
        <f t="shared" si="1"/>
        <v>101</v>
      </c>
      <c r="DH6" s="395">
        <f t="shared" si="1"/>
        <v>102</v>
      </c>
      <c r="DI6" s="395">
        <f t="shared" si="1"/>
        <v>103</v>
      </c>
      <c r="DJ6" s="395">
        <f t="shared" si="1"/>
        <v>104</v>
      </c>
      <c r="DK6" s="395">
        <f t="shared" si="1"/>
        <v>105</v>
      </c>
      <c r="DL6" s="395">
        <f t="shared" si="1"/>
        <v>106</v>
      </c>
      <c r="DM6" s="395">
        <f t="shared" si="1"/>
        <v>107</v>
      </c>
      <c r="DN6" s="395">
        <v>80</v>
      </c>
      <c r="DO6" s="395">
        <f>DN6+1</f>
        <v>81</v>
      </c>
      <c r="DP6" s="395">
        <f t="shared" ref="DP6:EO6" si="2">DO6+1</f>
        <v>82</v>
      </c>
      <c r="DQ6" s="395">
        <f t="shared" si="2"/>
        <v>83</v>
      </c>
      <c r="DR6" s="395">
        <f t="shared" si="2"/>
        <v>84</v>
      </c>
      <c r="DS6" s="395">
        <f t="shared" si="2"/>
        <v>85</v>
      </c>
      <c r="DT6" s="395">
        <f t="shared" si="2"/>
        <v>86</v>
      </c>
      <c r="DU6" s="395">
        <f t="shared" si="2"/>
        <v>87</v>
      </c>
      <c r="DV6" s="395">
        <f t="shared" si="2"/>
        <v>88</v>
      </c>
      <c r="DW6" s="395">
        <f t="shared" si="2"/>
        <v>89</v>
      </c>
      <c r="DX6" s="395">
        <f t="shared" si="2"/>
        <v>90</v>
      </c>
      <c r="DY6" s="395">
        <f t="shared" si="2"/>
        <v>91</v>
      </c>
      <c r="DZ6" s="395">
        <f t="shared" si="2"/>
        <v>92</v>
      </c>
      <c r="EA6" s="395">
        <f t="shared" si="2"/>
        <v>93</v>
      </c>
      <c r="EB6" s="395">
        <f t="shared" si="2"/>
        <v>94</v>
      </c>
      <c r="EC6" s="395">
        <f t="shared" si="2"/>
        <v>95</v>
      </c>
      <c r="ED6" s="395">
        <f t="shared" si="2"/>
        <v>96</v>
      </c>
      <c r="EE6" s="395">
        <f t="shared" si="2"/>
        <v>97</v>
      </c>
      <c r="EF6" s="395">
        <f t="shared" si="2"/>
        <v>98</v>
      </c>
      <c r="EG6" s="395">
        <f t="shared" si="2"/>
        <v>99</v>
      </c>
      <c r="EH6" s="395">
        <f t="shared" si="2"/>
        <v>100</v>
      </c>
      <c r="EI6" s="395">
        <f t="shared" si="2"/>
        <v>101</v>
      </c>
      <c r="EJ6" s="395">
        <f t="shared" si="2"/>
        <v>102</v>
      </c>
      <c r="EK6" s="395">
        <f t="shared" si="2"/>
        <v>103</v>
      </c>
      <c r="EL6" s="395">
        <f t="shared" si="2"/>
        <v>104</v>
      </c>
      <c r="EM6" s="395">
        <f t="shared" si="2"/>
        <v>105</v>
      </c>
      <c r="EN6" s="395">
        <f t="shared" si="2"/>
        <v>106</v>
      </c>
      <c r="EO6" s="395">
        <f t="shared" si="2"/>
        <v>107</v>
      </c>
      <c r="EP6" s="395">
        <v>80</v>
      </c>
      <c r="EQ6" s="395">
        <f>EP6+1</f>
        <v>81</v>
      </c>
      <c r="ER6" s="395">
        <f t="shared" ref="ER6:FQ6" si="3">EQ6+1</f>
        <v>82</v>
      </c>
      <c r="ES6" s="395">
        <f t="shared" si="3"/>
        <v>83</v>
      </c>
      <c r="ET6" s="395">
        <f t="shared" si="3"/>
        <v>84</v>
      </c>
      <c r="EU6" s="395">
        <f t="shared" si="3"/>
        <v>85</v>
      </c>
      <c r="EV6" s="395">
        <f t="shared" si="3"/>
        <v>86</v>
      </c>
      <c r="EW6" s="395">
        <f t="shared" si="3"/>
        <v>87</v>
      </c>
      <c r="EX6" s="395">
        <f t="shared" si="3"/>
        <v>88</v>
      </c>
      <c r="EY6" s="395">
        <f t="shared" si="3"/>
        <v>89</v>
      </c>
      <c r="EZ6" s="395">
        <f t="shared" si="3"/>
        <v>90</v>
      </c>
      <c r="FA6" s="395">
        <f t="shared" si="3"/>
        <v>91</v>
      </c>
      <c r="FB6" s="395">
        <f t="shared" si="3"/>
        <v>92</v>
      </c>
      <c r="FC6" s="395">
        <f t="shared" si="3"/>
        <v>93</v>
      </c>
      <c r="FD6" s="395">
        <f t="shared" si="3"/>
        <v>94</v>
      </c>
      <c r="FE6" s="395">
        <f t="shared" si="3"/>
        <v>95</v>
      </c>
      <c r="FF6" s="395">
        <f t="shared" si="3"/>
        <v>96</v>
      </c>
      <c r="FG6" s="395">
        <f t="shared" si="3"/>
        <v>97</v>
      </c>
      <c r="FH6" s="395">
        <f t="shared" si="3"/>
        <v>98</v>
      </c>
      <c r="FI6" s="395">
        <f t="shared" si="3"/>
        <v>99</v>
      </c>
      <c r="FJ6" s="395">
        <f t="shared" si="3"/>
        <v>100</v>
      </c>
      <c r="FK6" s="395">
        <f t="shared" si="3"/>
        <v>101</v>
      </c>
      <c r="FL6" s="395">
        <f t="shared" si="3"/>
        <v>102</v>
      </c>
      <c r="FM6" s="395">
        <f t="shared" si="3"/>
        <v>103</v>
      </c>
      <c r="FN6" s="395">
        <f t="shared" si="3"/>
        <v>104</v>
      </c>
      <c r="FO6" s="395">
        <f t="shared" si="3"/>
        <v>105</v>
      </c>
      <c r="FP6" s="395">
        <f t="shared" si="3"/>
        <v>106</v>
      </c>
      <c r="FQ6" s="395">
        <f t="shared" si="3"/>
        <v>107</v>
      </c>
      <c r="FR6" s="395">
        <v>80</v>
      </c>
      <c r="FS6" s="395">
        <f>FR6+1</f>
        <v>81</v>
      </c>
      <c r="FT6" s="395">
        <f t="shared" ref="FT6:GS6" si="4">FS6+1</f>
        <v>82</v>
      </c>
      <c r="FU6" s="395">
        <f t="shared" si="4"/>
        <v>83</v>
      </c>
      <c r="FV6" s="395">
        <f t="shared" si="4"/>
        <v>84</v>
      </c>
      <c r="FW6" s="395">
        <f t="shared" si="4"/>
        <v>85</v>
      </c>
      <c r="FX6" s="395">
        <f t="shared" si="4"/>
        <v>86</v>
      </c>
      <c r="FY6" s="395">
        <f t="shared" si="4"/>
        <v>87</v>
      </c>
      <c r="FZ6" s="395">
        <f t="shared" si="4"/>
        <v>88</v>
      </c>
      <c r="GA6" s="395">
        <f t="shared" si="4"/>
        <v>89</v>
      </c>
      <c r="GB6" s="395">
        <f t="shared" si="4"/>
        <v>90</v>
      </c>
      <c r="GC6" s="395">
        <f t="shared" si="4"/>
        <v>91</v>
      </c>
      <c r="GD6" s="395">
        <f t="shared" si="4"/>
        <v>92</v>
      </c>
      <c r="GE6" s="395">
        <f t="shared" si="4"/>
        <v>93</v>
      </c>
      <c r="GF6" s="395">
        <f t="shared" si="4"/>
        <v>94</v>
      </c>
      <c r="GG6" s="395">
        <f t="shared" si="4"/>
        <v>95</v>
      </c>
      <c r="GH6" s="395">
        <f t="shared" si="4"/>
        <v>96</v>
      </c>
      <c r="GI6" s="395">
        <f t="shared" si="4"/>
        <v>97</v>
      </c>
      <c r="GJ6" s="395">
        <f t="shared" si="4"/>
        <v>98</v>
      </c>
      <c r="GK6" s="395">
        <f t="shared" si="4"/>
        <v>99</v>
      </c>
      <c r="GL6" s="395">
        <f t="shared" si="4"/>
        <v>100</v>
      </c>
      <c r="GM6" s="395">
        <f t="shared" si="4"/>
        <v>101</v>
      </c>
      <c r="GN6" s="395">
        <f t="shared" si="4"/>
        <v>102</v>
      </c>
      <c r="GO6" s="395">
        <f t="shared" si="4"/>
        <v>103</v>
      </c>
      <c r="GP6" s="395">
        <f t="shared" si="4"/>
        <v>104</v>
      </c>
      <c r="GQ6" s="395">
        <f t="shared" si="4"/>
        <v>105</v>
      </c>
      <c r="GR6" s="395">
        <f t="shared" si="4"/>
        <v>106</v>
      </c>
      <c r="GS6" s="395">
        <f t="shared" si="4"/>
        <v>107</v>
      </c>
      <c r="GT6" s="395">
        <v>80</v>
      </c>
      <c r="GU6" s="395">
        <f>GT6+1</f>
        <v>81</v>
      </c>
      <c r="GV6" s="395">
        <f t="shared" ref="GV6:HU6" si="5">GU6+1</f>
        <v>82</v>
      </c>
      <c r="GW6" s="395">
        <f t="shared" si="5"/>
        <v>83</v>
      </c>
      <c r="GX6" s="395">
        <f t="shared" si="5"/>
        <v>84</v>
      </c>
      <c r="GY6" s="395">
        <f t="shared" si="5"/>
        <v>85</v>
      </c>
      <c r="GZ6" s="395">
        <f t="shared" si="5"/>
        <v>86</v>
      </c>
      <c r="HA6" s="395">
        <f t="shared" si="5"/>
        <v>87</v>
      </c>
      <c r="HB6" s="395">
        <f t="shared" si="5"/>
        <v>88</v>
      </c>
      <c r="HC6" s="395">
        <f t="shared" si="5"/>
        <v>89</v>
      </c>
      <c r="HD6" s="395">
        <f t="shared" si="5"/>
        <v>90</v>
      </c>
      <c r="HE6" s="395">
        <f t="shared" si="5"/>
        <v>91</v>
      </c>
      <c r="HF6" s="395">
        <f t="shared" si="5"/>
        <v>92</v>
      </c>
      <c r="HG6" s="395">
        <f t="shared" si="5"/>
        <v>93</v>
      </c>
      <c r="HH6" s="395">
        <f t="shared" si="5"/>
        <v>94</v>
      </c>
      <c r="HI6" s="395">
        <f t="shared" si="5"/>
        <v>95</v>
      </c>
      <c r="HJ6" s="395">
        <f t="shared" si="5"/>
        <v>96</v>
      </c>
      <c r="HK6" s="395">
        <f t="shared" si="5"/>
        <v>97</v>
      </c>
      <c r="HL6" s="395">
        <f t="shared" si="5"/>
        <v>98</v>
      </c>
      <c r="HM6" s="395">
        <f t="shared" si="5"/>
        <v>99</v>
      </c>
      <c r="HN6" s="395">
        <f t="shared" si="5"/>
        <v>100</v>
      </c>
      <c r="HO6" s="395">
        <f t="shared" si="5"/>
        <v>101</v>
      </c>
      <c r="HP6" s="395">
        <f t="shared" si="5"/>
        <v>102</v>
      </c>
      <c r="HQ6" s="395">
        <f t="shared" si="5"/>
        <v>103</v>
      </c>
      <c r="HR6" s="395">
        <f t="shared" si="5"/>
        <v>104</v>
      </c>
      <c r="HS6" s="395">
        <f t="shared" si="5"/>
        <v>105</v>
      </c>
      <c r="HT6" s="395">
        <f t="shared" si="5"/>
        <v>106</v>
      </c>
      <c r="HU6" s="395">
        <f t="shared" si="5"/>
        <v>107</v>
      </c>
      <c r="HV6" s="395">
        <v>80</v>
      </c>
      <c r="HW6" s="395">
        <f>HV6+1</f>
        <v>81</v>
      </c>
      <c r="HX6" s="395">
        <f t="shared" ref="HX6:IW6" si="6">HW6+1</f>
        <v>82</v>
      </c>
      <c r="HY6" s="395">
        <f t="shared" si="6"/>
        <v>83</v>
      </c>
      <c r="HZ6" s="395">
        <f t="shared" si="6"/>
        <v>84</v>
      </c>
      <c r="IA6" s="395">
        <f t="shared" si="6"/>
        <v>85</v>
      </c>
      <c r="IB6" s="395">
        <f t="shared" si="6"/>
        <v>86</v>
      </c>
      <c r="IC6" s="395">
        <f t="shared" si="6"/>
        <v>87</v>
      </c>
      <c r="ID6" s="395">
        <f t="shared" si="6"/>
        <v>88</v>
      </c>
      <c r="IE6" s="395">
        <f t="shared" si="6"/>
        <v>89</v>
      </c>
      <c r="IF6" s="395">
        <f t="shared" si="6"/>
        <v>90</v>
      </c>
      <c r="IG6" s="395">
        <f t="shared" si="6"/>
        <v>91</v>
      </c>
      <c r="IH6" s="395">
        <f t="shared" si="6"/>
        <v>92</v>
      </c>
      <c r="II6" s="395">
        <f t="shared" si="6"/>
        <v>93</v>
      </c>
      <c r="IJ6" s="395">
        <f t="shared" si="6"/>
        <v>94</v>
      </c>
      <c r="IK6" s="395">
        <f t="shared" si="6"/>
        <v>95</v>
      </c>
      <c r="IL6" s="395">
        <f t="shared" si="6"/>
        <v>96</v>
      </c>
      <c r="IM6" s="395">
        <f t="shared" si="6"/>
        <v>97</v>
      </c>
      <c r="IN6" s="395">
        <f t="shared" si="6"/>
        <v>98</v>
      </c>
      <c r="IO6" s="395">
        <f t="shared" si="6"/>
        <v>99</v>
      </c>
      <c r="IP6" s="395">
        <f t="shared" si="6"/>
        <v>100</v>
      </c>
      <c r="IQ6" s="395">
        <f t="shared" si="6"/>
        <v>101</v>
      </c>
      <c r="IR6" s="395">
        <f t="shared" si="6"/>
        <v>102</v>
      </c>
      <c r="IS6" s="395">
        <f t="shared" si="6"/>
        <v>103</v>
      </c>
      <c r="IT6" s="395">
        <f t="shared" si="6"/>
        <v>104</v>
      </c>
      <c r="IU6" s="395">
        <f t="shared" si="6"/>
        <v>105</v>
      </c>
      <c r="IV6" s="395">
        <f t="shared" si="6"/>
        <v>106</v>
      </c>
      <c r="IW6" s="395">
        <f t="shared" si="6"/>
        <v>107</v>
      </c>
      <c r="IX6" s="396"/>
      <c r="IY6" s="395">
        <v>108</v>
      </c>
      <c r="IZ6" s="397">
        <f>IY6+1</f>
        <v>109</v>
      </c>
      <c r="JA6" s="397">
        <f t="shared" ref="JA6:JZ6" si="7">IZ6+1</f>
        <v>110</v>
      </c>
      <c r="JB6" s="397">
        <f t="shared" si="7"/>
        <v>111</v>
      </c>
      <c r="JC6" s="397">
        <f t="shared" si="7"/>
        <v>112</v>
      </c>
      <c r="JD6" s="397">
        <f t="shared" si="7"/>
        <v>113</v>
      </c>
      <c r="JE6" s="397">
        <f t="shared" si="7"/>
        <v>114</v>
      </c>
      <c r="JF6" s="397">
        <f t="shared" si="7"/>
        <v>115</v>
      </c>
      <c r="JG6" s="397">
        <f t="shared" si="7"/>
        <v>116</v>
      </c>
      <c r="JH6" s="397">
        <f t="shared" si="7"/>
        <v>117</v>
      </c>
      <c r="JI6" s="397">
        <f t="shared" si="7"/>
        <v>118</v>
      </c>
      <c r="JJ6" s="397">
        <f t="shared" si="7"/>
        <v>119</v>
      </c>
      <c r="JK6" s="397">
        <f t="shared" si="7"/>
        <v>120</v>
      </c>
      <c r="JL6" s="397">
        <f t="shared" si="7"/>
        <v>121</v>
      </c>
      <c r="JM6" s="397">
        <f t="shared" si="7"/>
        <v>122</v>
      </c>
      <c r="JN6" s="397">
        <f t="shared" si="7"/>
        <v>123</v>
      </c>
      <c r="JO6" s="397">
        <f t="shared" si="7"/>
        <v>124</v>
      </c>
      <c r="JP6" s="397">
        <f t="shared" si="7"/>
        <v>125</v>
      </c>
      <c r="JQ6" s="397">
        <f t="shared" si="7"/>
        <v>126</v>
      </c>
      <c r="JR6" s="397">
        <f t="shared" si="7"/>
        <v>127</v>
      </c>
      <c r="JS6" s="397">
        <f t="shared" si="7"/>
        <v>128</v>
      </c>
      <c r="JT6" s="397">
        <f t="shared" si="7"/>
        <v>129</v>
      </c>
      <c r="JU6" s="397">
        <f t="shared" si="7"/>
        <v>130</v>
      </c>
      <c r="JV6" s="397">
        <f t="shared" si="7"/>
        <v>131</v>
      </c>
      <c r="JW6" s="397">
        <f t="shared" si="7"/>
        <v>132</v>
      </c>
      <c r="JX6" s="397">
        <f t="shared" si="7"/>
        <v>133</v>
      </c>
      <c r="JY6" s="397">
        <f t="shared" si="7"/>
        <v>134</v>
      </c>
      <c r="JZ6" s="397">
        <f t="shared" si="7"/>
        <v>135</v>
      </c>
      <c r="KA6" s="395">
        <v>108</v>
      </c>
      <c r="KB6" s="397">
        <f>KA6+1</f>
        <v>109</v>
      </c>
      <c r="KC6" s="397">
        <f t="shared" ref="KC6:LB6" si="8">KB6+1</f>
        <v>110</v>
      </c>
      <c r="KD6" s="397">
        <f t="shared" si="8"/>
        <v>111</v>
      </c>
      <c r="KE6" s="397">
        <f t="shared" si="8"/>
        <v>112</v>
      </c>
      <c r="KF6" s="397">
        <f t="shared" si="8"/>
        <v>113</v>
      </c>
      <c r="KG6" s="397">
        <f t="shared" si="8"/>
        <v>114</v>
      </c>
      <c r="KH6" s="397">
        <f t="shared" si="8"/>
        <v>115</v>
      </c>
      <c r="KI6" s="397">
        <f t="shared" si="8"/>
        <v>116</v>
      </c>
      <c r="KJ6" s="397">
        <f t="shared" si="8"/>
        <v>117</v>
      </c>
      <c r="KK6" s="397">
        <f t="shared" si="8"/>
        <v>118</v>
      </c>
      <c r="KL6" s="397">
        <f t="shared" si="8"/>
        <v>119</v>
      </c>
      <c r="KM6" s="397">
        <f t="shared" si="8"/>
        <v>120</v>
      </c>
      <c r="KN6" s="397">
        <f t="shared" si="8"/>
        <v>121</v>
      </c>
      <c r="KO6" s="397">
        <f t="shared" si="8"/>
        <v>122</v>
      </c>
      <c r="KP6" s="397">
        <f t="shared" si="8"/>
        <v>123</v>
      </c>
      <c r="KQ6" s="397">
        <f t="shared" si="8"/>
        <v>124</v>
      </c>
      <c r="KR6" s="397">
        <f t="shared" si="8"/>
        <v>125</v>
      </c>
      <c r="KS6" s="397">
        <f t="shared" si="8"/>
        <v>126</v>
      </c>
      <c r="KT6" s="397">
        <f t="shared" si="8"/>
        <v>127</v>
      </c>
      <c r="KU6" s="397">
        <f t="shared" si="8"/>
        <v>128</v>
      </c>
      <c r="KV6" s="397">
        <f t="shared" si="8"/>
        <v>129</v>
      </c>
      <c r="KW6" s="397">
        <f t="shared" si="8"/>
        <v>130</v>
      </c>
      <c r="KX6" s="397">
        <f t="shared" si="8"/>
        <v>131</v>
      </c>
      <c r="KY6" s="397">
        <f t="shared" si="8"/>
        <v>132</v>
      </c>
      <c r="KZ6" s="397">
        <f t="shared" si="8"/>
        <v>133</v>
      </c>
      <c r="LA6" s="397">
        <f t="shared" si="8"/>
        <v>134</v>
      </c>
      <c r="LB6" s="397">
        <f t="shared" si="8"/>
        <v>135</v>
      </c>
      <c r="LC6" s="395">
        <v>108</v>
      </c>
      <c r="LD6" s="397">
        <f>LC6+1</f>
        <v>109</v>
      </c>
      <c r="LE6" s="397">
        <f t="shared" ref="LE6:MD6" si="9">LD6+1</f>
        <v>110</v>
      </c>
      <c r="LF6" s="397">
        <f t="shared" si="9"/>
        <v>111</v>
      </c>
      <c r="LG6" s="397">
        <f t="shared" si="9"/>
        <v>112</v>
      </c>
      <c r="LH6" s="397">
        <f t="shared" si="9"/>
        <v>113</v>
      </c>
      <c r="LI6" s="397">
        <f t="shared" si="9"/>
        <v>114</v>
      </c>
      <c r="LJ6" s="397">
        <f t="shared" si="9"/>
        <v>115</v>
      </c>
      <c r="LK6" s="397">
        <f t="shared" si="9"/>
        <v>116</v>
      </c>
      <c r="LL6" s="397">
        <f t="shared" si="9"/>
        <v>117</v>
      </c>
      <c r="LM6" s="397">
        <f t="shared" si="9"/>
        <v>118</v>
      </c>
      <c r="LN6" s="397">
        <f t="shared" si="9"/>
        <v>119</v>
      </c>
      <c r="LO6" s="397">
        <f t="shared" si="9"/>
        <v>120</v>
      </c>
      <c r="LP6" s="397">
        <f t="shared" si="9"/>
        <v>121</v>
      </c>
      <c r="LQ6" s="397">
        <f t="shared" si="9"/>
        <v>122</v>
      </c>
      <c r="LR6" s="397">
        <f t="shared" si="9"/>
        <v>123</v>
      </c>
      <c r="LS6" s="397">
        <f t="shared" si="9"/>
        <v>124</v>
      </c>
      <c r="LT6" s="397">
        <f t="shared" si="9"/>
        <v>125</v>
      </c>
      <c r="LU6" s="397">
        <f t="shared" si="9"/>
        <v>126</v>
      </c>
      <c r="LV6" s="397">
        <f t="shared" si="9"/>
        <v>127</v>
      </c>
      <c r="LW6" s="397">
        <f t="shared" si="9"/>
        <v>128</v>
      </c>
      <c r="LX6" s="397">
        <f t="shared" si="9"/>
        <v>129</v>
      </c>
      <c r="LY6" s="397">
        <f t="shared" si="9"/>
        <v>130</v>
      </c>
      <c r="LZ6" s="397">
        <f t="shared" si="9"/>
        <v>131</v>
      </c>
      <c r="MA6" s="397">
        <f t="shared" si="9"/>
        <v>132</v>
      </c>
      <c r="MB6" s="397">
        <f t="shared" si="9"/>
        <v>133</v>
      </c>
      <c r="MC6" s="397">
        <f t="shared" si="9"/>
        <v>134</v>
      </c>
      <c r="MD6" s="397">
        <f t="shared" si="9"/>
        <v>135</v>
      </c>
      <c r="ME6" s="395">
        <v>108</v>
      </c>
      <c r="MF6" s="397">
        <f>ME6+1</f>
        <v>109</v>
      </c>
      <c r="MG6" s="397">
        <f t="shared" ref="MG6:NF6" si="10">MF6+1</f>
        <v>110</v>
      </c>
      <c r="MH6" s="397">
        <f t="shared" si="10"/>
        <v>111</v>
      </c>
      <c r="MI6" s="397">
        <f t="shared" si="10"/>
        <v>112</v>
      </c>
      <c r="MJ6" s="397">
        <f t="shared" si="10"/>
        <v>113</v>
      </c>
      <c r="MK6" s="397">
        <f t="shared" si="10"/>
        <v>114</v>
      </c>
      <c r="ML6" s="397">
        <f t="shared" si="10"/>
        <v>115</v>
      </c>
      <c r="MM6" s="397">
        <f t="shared" si="10"/>
        <v>116</v>
      </c>
      <c r="MN6" s="397">
        <f t="shared" si="10"/>
        <v>117</v>
      </c>
      <c r="MO6" s="397">
        <f t="shared" si="10"/>
        <v>118</v>
      </c>
      <c r="MP6" s="397">
        <f t="shared" si="10"/>
        <v>119</v>
      </c>
      <c r="MQ6" s="397">
        <f t="shared" si="10"/>
        <v>120</v>
      </c>
      <c r="MR6" s="397">
        <f t="shared" si="10"/>
        <v>121</v>
      </c>
      <c r="MS6" s="397">
        <f t="shared" si="10"/>
        <v>122</v>
      </c>
      <c r="MT6" s="397">
        <f t="shared" si="10"/>
        <v>123</v>
      </c>
      <c r="MU6" s="397">
        <f t="shared" si="10"/>
        <v>124</v>
      </c>
      <c r="MV6" s="397">
        <f t="shared" si="10"/>
        <v>125</v>
      </c>
      <c r="MW6" s="397">
        <f t="shared" si="10"/>
        <v>126</v>
      </c>
      <c r="MX6" s="397">
        <f t="shared" si="10"/>
        <v>127</v>
      </c>
      <c r="MY6" s="397">
        <f t="shared" si="10"/>
        <v>128</v>
      </c>
      <c r="MZ6" s="397">
        <f t="shared" si="10"/>
        <v>129</v>
      </c>
      <c r="NA6" s="397">
        <f t="shared" si="10"/>
        <v>130</v>
      </c>
      <c r="NB6" s="397">
        <f t="shared" si="10"/>
        <v>131</v>
      </c>
      <c r="NC6" s="397">
        <f t="shared" si="10"/>
        <v>132</v>
      </c>
      <c r="ND6" s="397">
        <f t="shared" si="10"/>
        <v>133</v>
      </c>
      <c r="NE6" s="397">
        <f t="shared" si="10"/>
        <v>134</v>
      </c>
      <c r="NF6" s="397">
        <f t="shared" si="10"/>
        <v>135</v>
      </c>
      <c r="NG6" s="395">
        <v>108</v>
      </c>
      <c r="NH6" s="397">
        <f>NG6+1</f>
        <v>109</v>
      </c>
      <c r="NI6" s="397">
        <f t="shared" ref="NI6:OH6" si="11">NH6+1</f>
        <v>110</v>
      </c>
      <c r="NJ6" s="397">
        <f t="shared" si="11"/>
        <v>111</v>
      </c>
      <c r="NK6" s="397">
        <f t="shared" si="11"/>
        <v>112</v>
      </c>
      <c r="NL6" s="397">
        <f t="shared" si="11"/>
        <v>113</v>
      </c>
      <c r="NM6" s="397">
        <f t="shared" si="11"/>
        <v>114</v>
      </c>
      <c r="NN6" s="397">
        <f t="shared" si="11"/>
        <v>115</v>
      </c>
      <c r="NO6" s="397">
        <f t="shared" si="11"/>
        <v>116</v>
      </c>
      <c r="NP6" s="397">
        <f t="shared" si="11"/>
        <v>117</v>
      </c>
      <c r="NQ6" s="397">
        <f t="shared" si="11"/>
        <v>118</v>
      </c>
      <c r="NR6" s="397">
        <f t="shared" si="11"/>
        <v>119</v>
      </c>
      <c r="NS6" s="397">
        <f t="shared" si="11"/>
        <v>120</v>
      </c>
      <c r="NT6" s="397">
        <f t="shared" si="11"/>
        <v>121</v>
      </c>
      <c r="NU6" s="397">
        <f t="shared" si="11"/>
        <v>122</v>
      </c>
      <c r="NV6" s="397">
        <f t="shared" si="11"/>
        <v>123</v>
      </c>
      <c r="NW6" s="397">
        <f t="shared" si="11"/>
        <v>124</v>
      </c>
      <c r="NX6" s="397">
        <f t="shared" si="11"/>
        <v>125</v>
      </c>
      <c r="NY6" s="397">
        <f t="shared" si="11"/>
        <v>126</v>
      </c>
      <c r="NZ6" s="397">
        <f t="shared" si="11"/>
        <v>127</v>
      </c>
      <c r="OA6" s="397">
        <f t="shared" si="11"/>
        <v>128</v>
      </c>
      <c r="OB6" s="397">
        <f t="shared" si="11"/>
        <v>129</v>
      </c>
      <c r="OC6" s="397">
        <f t="shared" si="11"/>
        <v>130</v>
      </c>
      <c r="OD6" s="397">
        <f t="shared" si="11"/>
        <v>131</v>
      </c>
      <c r="OE6" s="397">
        <f t="shared" si="11"/>
        <v>132</v>
      </c>
      <c r="OF6" s="397">
        <f t="shared" si="11"/>
        <v>133</v>
      </c>
      <c r="OG6" s="397">
        <f t="shared" si="11"/>
        <v>134</v>
      </c>
      <c r="OH6" s="397">
        <f t="shared" si="11"/>
        <v>135</v>
      </c>
      <c r="OI6" s="395">
        <v>108</v>
      </c>
      <c r="OJ6" s="397">
        <f>OI6+1</f>
        <v>109</v>
      </c>
      <c r="OK6" s="397">
        <f t="shared" ref="OK6:PJ6" si="12">OJ6+1</f>
        <v>110</v>
      </c>
      <c r="OL6" s="397">
        <f t="shared" si="12"/>
        <v>111</v>
      </c>
      <c r="OM6" s="397">
        <f t="shared" si="12"/>
        <v>112</v>
      </c>
      <c r="ON6" s="397">
        <f t="shared" si="12"/>
        <v>113</v>
      </c>
      <c r="OO6" s="397">
        <f t="shared" si="12"/>
        <v>114</v>
      </c>
      <c r="OP6" s="397">
        <f t="shared" si="12"/>
        <v>115</v>
      </c>
      <c r="OQ6" s="397">
        <f t="shared" si="12"/>
        <v>116</v>
      </c>
      <c r="OR6" s="397">
        <f t="shared" si="12"/>
        <v>117</v>
      </c>
      <c r="OS6" s="397">
        <f t="shared" si="12"/>
        <v>118</v>
      </c>
      <c r="OT6" s="397">
        <f t="shared" si="12"/>
        <v>119</v>
      </c>
      <c r="OU6" s="397">
        <f t="shared" si="12"/>
        <v>120</v>
      </c>
      <c r="OV6" s="397">
        <f t="shared" si="12"/>
        <v>121</v>
      </c>
      <c r="OW6" s="397">
        <f t="shared" si="12"/>
        <v>122</v>
      </c>
      <c r="OX6" s="397">
        <f t="shared" si="12"/>
        <v>123</v>
      </c>
      <c r="OY6" s="397">
        <f t="shared" si="12"/>
        <v>124</v>
      </c>
      <c r="OZ6" s="397">
        <f t="shared" si="12"/>
        <v>125</v>
      </c>
      <c r="PA6" s="397">
        <f t="shared" si="12"/>
        <v>126</v>
      </c>
      <c r="PB6" s="397">
        <f t="shared" si="12"/>
        <v>127</v>
      </c>
      <c r="PC6" s="397">
        <f t="shared" si="12"/>
        <v>128</v>
      </c>
      <c r="PD6" s="397">
        <f t="shared" si="12"/>
        <v>129</v>
      </c>
      <c r="PE6" s="397">
        <f t="shared" si="12"/>
        <v>130</v>
      </c>
      <c r="PF6" s="397">
        <f t="shared" si="12"/>
        <v>131</v>
      </c>
      <c r="PG6" s="397">
        <f t="shared" si="12"/>
        <v>132</v>
      </c>
      <c r="PH6" s="397">
        <f t="shared" si="12"/>
        <v>133</v>
      </c>
      <c r="PI6" s="397">
        <f t="shared" si="12"/>
        <v>134</v>
      </c>
      <c r="PJ6" s="397">
        <f t="shared" si="12"/>
        <v>135</v>
      </c>
      <c r="PK6" s="395">
        <v>108</v>
      </c>
      <c r="PL6" s="397">
        <f>PK6+1</f>
        <v>109</v>
      </c>
      <c r="PM6" s="397">
        <f t="shared" ref="PM6:QL6" si="13">PL6+1</f>
        <v>110</v>
      </c>
      <c r="PN6" s="397">
        <f t="shared" si="13"/>
        <v>111</v>
      </c>
      <c r="PO6" s="397">
        <f t="shared" si="13"/>
        <v>112</v>
      </c>
      <c r="PP6" s="397">
        <f t="shared" si="13"/>
        <v>113</v>
      </c>
      <c r="PQ6" s="397">
        <f t="shared" si="13"/>
        <v>114</v>
      </c>
      <c r="PR6" s="397">
        <f t="shared" si="13"/>
        <v>115</v>
      </c>
      <c r="PS6" s="397">
        <f t="shared" si="13"/>
        <v>116</v>
      </c>
      <c r="PT6" s="397">
        <f t="shared" si="13"/>
        <v>117</v>
      </c>
      <c r="PU6" s="397">
        <f t="shared" si="13"/>
        <v>118</v>
      </c>
      <c r="PV6" s="397">
        <f t="shared" si="13"/>
        <v>119</v>
      </c>
      <c r="PW6" s="397">
        <f t="shared" si="13"/>
        <v>120</v>
      </c>
      <c r="PX6" s="397">
        <f t="shared" si="13"/>
        <v>121</v>
      </c>
      <c r="PY6" s="397">
        <f t="shared" si="13"/>
        <v>122</v>
      </c>
      <c r="PZ6" s="397">
        <f t="shared" si="13"/>
        <v>123</v>
      </c>
      <c r="QA6" s="397">
        <f t="shared" si="13"/>
        <v>124</v>
      </c>
      <c r="QB6" s="397">
        <f t="shared" si="13"/>
        <v>125</v>
      </c>
      <c r="QC6" s="397">
        <f t="shared" si="13"/>
        <v>126</v>
      </c>
      <c r="QD6" s="397">
        <f t="shared" si="13"/>
        <v>127</v>
      </c>
      <c r="QE6" s="397">
        <f t="shared" si="13"/>
        <v>128</v>
      </c>
      <c r="QF6" s="397">
        <f t="shared" si="13"/>
        <v>129</v>
      </c>
      <c r="QG6" s="397">
        <f t="shared" si="13"/>
        <v>130</v>
      </c>
      <c r="QH6" s="397">
        <f t="shared" si="13"/>
        <v>131</v>
      </c>
      <c r="QI6" s="397">
        <f t="shared" si="13"/>
        <v>132</v>
      </c>
      <c r="QJ6" s="397">
        <f t="shared" si="13"/>
        <v>133</v>
      </c>
      <c r="QK6" s="397">
        <f t="shared" si="13"/>
        <v>134</v>
      </c>
      <c r="QL6" s="397">
        <f t="shared" si="13"/>
        <v>135</v>
      </c>
      <c r="QM6" s="398"/>
      <c r="QN6" s="785">
        <f>'3. КЛУБ_ФОРМ'!C51</f>
        <v>136</v>
      </c>
      <c r="QO6" s="786"/>
      <c r="QP6" s="786"/>
      <c r="QQ6" s="786"/>
      <c r="QR6" s="786"/>
      <c r="QS6" s="786"/>
      <c r="QT6" s="786">
        <f>QN6+1</f>
        <v>137</v>
      </c>
      <c r="QU6" s="786"/>
      <c r="QV6" s="786"/>
      <c r="QW6" s="786"/>
      <c r="QX6" s="786"/>
      <c r="QY6" s="786"/>
      <c r="QZ6" s="786">
        <f t="shared" ref="QZ6" si="14">QT6+1</f>
        <v>138</v>
      </c>
      <c r="RA6" s="786"/>
      <c r="RB6" s="786"/>
      <c r="RC6" s="786"/>
      <c r="RD6" s="786"/>
      <c r="RE6" s="786"/>
      <c r="RF6" s="786">
        <f t="shared" ref="RF6" si="15">QZ6+1</f>
        <v>139</v>
      </c>
      <c r="RG6" s="786"/>
      <c r="RH6" s="786"/>
      <c r="RI6" s="786"/>
      <c r="RJ6" s="786"/>
      <c r="RK6" s="786"/>
      <c r="RL6" s="786">
        <f t="shared" ref="RL6" si="16">RF6+1</f>
        <v>140</v>
      </c>
      <c r="RM6" s="786"/>
      <c r="RN6" s="786"/>
      <c r="RO6" s="786"/>
      <c r="RP6" s="786"/>
      <c r="RQ6" s="786"/>
      <c r="RR6" s="786">
        <f t="shared" ref="RR6" si="17">RL6+1</f>
        <v>141</v>
      </c>
      <c r="RS6" s="786"/>
      <c r="RT6" s="786"/>
      <c r="RU6" s="786"/>
      <c r="RV6" s="786"/>
      <c r="RW6" s="787"/>
      <c r="RX6" s="399"/>
      <c r="RY6" s="788">
        <f>'3. КЛУБ_ФОРМ'!O51</f>
        <v>142</v>
      </c>
      <c r="RZ6" s="789"/>
      <c r="SA6" s="789"/>
      <c r="SB6" s="790"/>
      <c r="SC6" s="791">
        <f>RY6+1</f>
        <v>143</v>
      </c>
      <c r="SD6" s="792"/>
      <c r="SE6" s="792"/>
      <c r="SF6" s="793"/>
      <c r="SG6" s="794">
        <f>SC6+1</f>
        <v>144</v>
      </c>
      <c r="SH6" s="789"/>
      <c r="SI6" s="789"/>
      <c r="SJ6" s="795"/>
      <c r="SK6" s="400"/>
      <c r="SL6" s="796">
        <f>'4. КУЛЬТ_МАС_МЕР'!C12</f>
        <v>158</v>
      </c>
      <c r="SM6" s="797"/>
      <c r="SN6" s="665"/>
      <c r="SO6" s="666">
        <f>SL6+1</f>
        <v>159</v>
      </c>
      <c r="SP6" s="685"/>
      <c r="SQ6" s="686"/>
      <c r="SR6" s="666">
        <f t="shared" ref="SR6" si="18">SO6+1</f>
        <v>160</v>
      </c>
      <c r="SS6" s="685"/>
      <c r="ST6" s="686"/>
      <c r="SU6" s="666">
        <f t="shared" ref="SU6" si="19">SR6+1</f>
        <v>161</v>
      </c>
      <c r="SV6" s="685"/>
      <c r="SW6" s="686"/>
      <c r="SX6" s="666">
        <f t="shared" ref="SX6" si="20">SU6+1</f>
        <v>162</v>
      </c>
      <c r="SY6" s="685"/>
      <c r="SZ6" s="686"/>
      <c r="TA6" s="666">
        <f t="shared" ref="TA6" si="21">SX6+1</f>
        <v>163</v>
      </c>
      <c r="TB6" s="685"/>
      <c r="TC6" s="686"/>
      <c r="TD6" s="666">
        <f t="shared" ref="TD6" si="22">TA6+1</f>
        <v>164</v>
      </c>
      <c r="TE6" s="685"/>
      <c r="TF6" s="686"/>
      <c r="TG6" s="666">
        <f t="shared" ref="TG6" si="23">TD6+1</f>
        <v>165</v>
      </c>
      <c r="TH6" s="685"/>
      <c r="TI6" s="686"/>
      <c r="TJ6" s="666">
        <f t="shared" ref="TJ6" si="24">TG6+1</f>
        <v>166</v>
      </c>
      <c r="TK6" s="685"/>
      <c r="TL6" s="686"/>
      <c r="TM6" s="666">
        <f t="shared" ref="TM6" si="25">TJ6+1</f>
        <v>167</v>
      </c>
      <c r="TN6" s="685"/>
      <c r="TO6" s="686"/>
      <c r="TP6" s="666">
        <f t="shared" ref="TP6" si="26">TM6+1</f>
        <v>168</v>
      </c>
      <c r="TQ6" s="685"/>
      <c r="TR6" s="686"/>
      <c r="TS6" s="666">
        <f t="shared" ref="TS6" si="27">TP6+1</f>
        <v>169</v>
      </c>
      <c r="TT6" s="685"/>
      <c r="TU6" s="686"/>
      <c r="TV6" s="400"/>
      <c r="TW6" s="796">
        <f>TS6+1</f>
        <v>170</v>
      </c>
      <c r="TX6" s="797"/>
      <c r="TY6" s="665"/>
      <c r="TZ6" s="666">
        <f>TW6+1</f>
        <v>171</v>
      </c>
      <c r="UA6" s="685"/>
      <c r="UB6" s="686"/>
      <c r="UC6" s="666">
        <f t="shared" ref="UC6" si="28">TZ6+1</f>
        <v>172</v>
      </c>
      <c r="UD6" s="685"/>
      <c r="UE6" s="686"/>
      <c r="UF6" s="666">
        <f t="shared" ref="UF6" si="29">UC6+1</f>
        <v>173</v>
      </c>
      <c r="UG6" s="685"/>
      <c r="UH6" s="686"/>
      <c r="UI6" s="666">
        <f t="shared" ref="UI6" si="30">UF6+1</f>
        <v>174</v>
      </c>
      <c r="UJ6" s="685"/>
      <c r="UK6" s="686"/>
      <c r="UL6" s="666">
        <f t="shared" ref="UL6" si="31">UI6+1</f>
        <v>175</v>
      </c>
      <c r="UM6" s="685"/>
      <c r="UN6" s="686"/>
      <c r="UO6" s="666">
        <f t="shared" ref="UO6" si="32">UL6+1</f>
        <v>176</v>
      </c>
      <c r="UP6" s="685"/>
      <c r="UQ6" s="686"/>
      <c r="UR6" s="666">
        <f t="shared" ref="UR6" si="33">UO6+1</f>
        <v>177</v>
      </c>
      <c r="US6" s="685"/>
      <c r="UT6" s="686"/>
      <c r="UU6" s="666">
        <f t="shared" ref="UU6" si="34">UR6+1</f>
        <v>178</v>
      </c>
      <c r="UV6" s="685"/>
      <c r="UW6" s="686"/>
      <c r="UX6" s="666">
        <f t="shared" ref="UX6" si="35">UU6+1</f>
        <v>179</v>
      </c>
      <c r="UY6" s="685"/>
      <c r="UZ6" s="686"/>
      <c r="VA6" s="666">
        <f t="shared" ref="VA6" si="36">UX6+1</f>
        <v>180</v>
      </c>
      <c r="VB6" s="685"/>
      <c r="VC6" s="686"/>
      <c r="VD6" s="666">
        <f t="shared" ref="VD6" si="37">VA6+1</f>
        <v>181</v>
      </c>
      <c r="VE6" s="685"/>
      <c r="VF6" s="686"/>
      <c r="VG6" s="400"/>
      <c r="VH6" s="796">
        <f>VD6+1</f>
        <v>182</v>
      </c>
      <c r="VI6" s="665"/>
      <c r="VJ6" s="666">
        <f>VH6+1</f>
        <v>183</v>
      </c>
      <c r="VK6" s="686"/>
      <c r="VL6" s="664">
        <f>VJ6+1</f>
        <v>184</v>
      </c>
      <c r="VM6" s="811"/>
      <c r="VN6" s="400"/>
      <c r="VO6" s="774">
        <f>VL6+1</f>
        <v>185</v>
      </c>
      <c r="VP6" s="686"/>
      <c r="VQ6" s="664">
        <f>VO6+1</f>
        <v>186</v>
      </c>
      <c r="VR6" s="665"/>
      <c r="VS6" s="666">
        <f>VQ6+1</f>
        <v>187</v>
      </c>
      <c r="VT6" s="667"/>
      <c r="VU6" s="400"/>
      <c r="VV6" s="796">
        <f>VS6+1</f>
        <v>188</v>
      </c>
      <c r="VW6" s="797"/>
      <c r="VX6" s="665"/>
      <c r="VY6" s="666">
        <f>VV6+1</f>
        <v>189</v>
      </c>
      <c r="VZ6" s="685"/>
      <c r="WA6" s="686"/>
      <c r="WB6" s="664">
        <f>VY6+1</f>
        <v>190</v>
      </c>
      <c r="WC6" s="797"/>
      <c r="WD6" s="665"/>
      <c r="WE6" s="666">
        <f>WB6+1</f>
        <v>191</v>
      </c>
      <c r="WF6" s="685"/>
      <c r="WG6" s="686"/>
      <c r="WH6" s="664">
        <f>WE6+1</f>
        <v>192</v>
      </c>
      <c r="WI6" s="797"/>
      <c r="WJ6" s="665"/>
      <c r="WK6" s="666">
        <f>WH6+1</f>
        <v>193</v>
      </c>
      <c r="WL6" s="685"/>
      <c r="WM6" s="686"/>
      <c r="WN6" s="664">
        <f>WK6+1</f>
        <v>194</v>
      </c>
      <c r="WO6" s="797"/>
      <c r="WP6" s="665"/>
      <c r="WQ6" s="666">
        <f>WN6+1</f>
        <v>195</v>
      </c>
      <c r="WR6" s="685"/>
      <c r="WS6" s="686"/>
      <c r="WT6" s="664">
        <f>WQ6+1</f>
        <v>196</v>
      </c>
      <c r="WU6" s="797"/>
      <c r="WV6" s="665"/>
      <c r="WW6" s="666">
        <f>WT6+1</f>
        <v>197</v>
      </c>
      <c r="WX6" s="685"/>
      <c r="WY6" s="686"/>
      <c r="WZ6" s="664">
        <f>WW6+1</f>
        <v>198</v>
      </c>
      <c r="XA6" s="797"/>
      <c r="XB6" s="665"/>
      <c r="XC6" s="666">
        <f>WZ6+1</f>
        <v>199</v>
      </c>
      <c r="XD6" s="685"/>
      <c r="XE6" s="667"/>
      <c r="XF6" s="401"/>
      <c r="XG6" s="804">
        <f>'4. КУЛЬТ_МАС_МЕР'!C46</f>
        <v>200</v>
      </c>
      <c r="XH6" s="775"/>
      <c r="XI6" s="775">
        <f>XG6+1</f>
        <v>201</v>
      </c>
      <c r="XJ6" s="775"/>
      <c r="XK6" s="775">
        <f t="shared" ref="XK6" si="38">XI6+1</f>
        <v>202</v>
      </c>
      <c r="XL6" s="775"/>
      <c r="XM6" s="775">
        <f t="shared" ref="XM6" si="39">XK6+1</f>
        <v>203</v>
      </c>
      <c r="XN6" s="775"/>
      <c r="XO6" s="775">
        <f t="shared" ref="XO6" si="40">XM6+1</f>
        <v>204</v>
      </c>
      <c r="XP6" s="775"/>
      <c r="XQ6" s="775">
        <f t="shared" ref="XQ6" si="41">XO6+1</f>
        <v>205</v>
      </c>
      <c r="XR6" s="775"/>
      <c r="XS6" s="775">
        <f t="shared" ref="XS6" si="42">XQ6+1</f>
        <v>206</v>
      </c>
      <c r="XT6" s="775"/>
      <c r="XU6" s="775">
        <f t="shared" ref="XU6" si="43">XS6+1</f>
        <v>207</v>
      </c>
      <c r="XV6" s="775"/>
      <c r="XW6" s="775">
        <f t="shared" ref="XW6" si="44">XU6+1</f>
        <v>208</v>
      </c>
      <c r="XX6" s="775"/>
      <c r="XY6" s="775">
        <f t="shared" ref="XY6" si="45">XW6+1</f>
        <v>209</v>
      </c>
      <c r="XZ6" s="775"/>
      <c r="YA6" s="775">
        <f t="shared" ref="YA6" si="46">XY6+1</f>
        <v>210</v>
      </c>
      <c r="YB6" s="775"/>
      <c r="YC6" s="775">
        <f t="shared" ref="YC6" si="47">YA6+1</f>
        <v>211</v>
      </c>
      <c r="YD6" s="803"/>
      <c r="YE6" s="402"/>
      <c r="YF6" s="767">
        <f>'4. КУЛЬТ_МАС_МЕР'!D53</f>
        <v>212</v>
      </c>
      <c r="YG6" s="768"/>
      <c r="YH6" s="768"/>
      <c r="YI6" s="768"/>
      <c r="YJ6" s="769"/>
      <c r="YK6" s="767">
        <f>YF6+1</f>
        <v>213</v>
      </c>
      <c r="YL6" s="768"/>
      <c r="YM6" s="768"/>
      <c r="YN6" s="768"/>
      <c r="YO6" s="769"/>
      <c r="YP6" s="767">
        <f t="shared" ref="YP6" si="48">YK6+1</f>
        <v>214</v>
      </c>
      <c r="YQ6" s="768"/>
      <c r="YR6" s="768"/>
      <c r="YS6" s="768"/>
      <c r="YT6" s="769"/>
      <c r="YU6" s="767">
        <f t="shared" ref="YU6" si="49">YP6+1</f>
        <v>215</v>
      </c>
      <c r="YV6" s="768"/>
      <c r="YW6" s="768"/>
      <c r="YX6" s="768"/>
      <c r="YY6" s="769"/>
      <c r="YZ6" s="767">
        <f t="shared" ref="YZ6" si="50">YU6+1</f>
        <v>216</v>
      </c>
      <c r="ZA6" s="768"/>
      <c r="ZB6" s="768"/>
      <c r="ZC6" s="768"/>
      <c r="ZD6" s="769"/>
      <c r="ZE6" s="767">
        <f t="shared" ref="ZE6" si="51">YZ6+1</f>
        <v>217</v>
      </c>
      <c r="ZF6" s="768"/>
      <c r="ZG6" s="768"/>
      <c r="ZH6" s="768"/>
      <c r="ZI6" s="769"/>
      <c r="ZJ6" s="403"/>
      <c r="ZK6" s="798">
        <v>226</v>
      </c>
      <c r="ZL6" s="771"/>
      <c r="ZM6" s="799"/>
      <c r="ZN6" s="800">
        <v>227</v>
      </c>
      <c r="ZO6" s="801"/>
      <c r="ZP6" s="802"/>
      <c r="ZQ6" s="770">
        <v>228</v>
      </c>
      <c r="ZR6" s="771"/>
      <c r="ZS6" s="772"/>
      <c r="ZT6" s="404"/>
      <c r="ZU6" s="645">
        <v>259</v>
      </c>
      <c r="ZV6" s="643"/>
      <c r="ZW6" s="644"/>
      <c r="ZX6" s="646">
        <v>260</v>
      </c>
      <c r="ZY6" s="647"/>
      <c r="ZZ6" s="648"/>
      <c r="AAA6" s="642">
        <v>261</v>
      </c>
      <c r="AAB6" s="643"/>
      <c r="AAC6" s="644"/>
    </row>
    <row r="7" spans="1:705" ht="23.25" customHeight="1">
      <c r="A7" s="693"/>
      <c r="B7" s="406"/>
      <c r="C7" s="747">
        <v>2018</v>
      </c>
      <c r="D7" s="745"/>
      <c r="E7" s="745"/>
      <c r="F7" s="745"/>
      <c r="G7" s="745"/>
      <c r="H7" s="745"/>
      <c r="I7" s="745"/>
      <c r="J7" s="745"/>
      <c r="K7" s="745"/>
      <c r="L7" s="744">
        <v>2019</v>
      </c>
      <c r="M7" s="744"/>
      <c r="N7" s="744"/>
      <c r="O7" s="744"/>
      <c r="P7" s="744"/>
      <c r="Q7" s="744"/>
      <c r="R7" s="744"/>
      <c r="S7" s="744"/>
      <c r="T7" s="744"/>
      <c r="U7" s="745">
        <v>2020</v>
      </c>
      <c r="V7" s="745"/>
      <c r="W7" s="745"/>
      <c r="X7" s="745"/>
      <c r="Y7" s="745"/>
      <c r="Z7" s="745"/>
      <c r="AA7" s="745"/>
      <c r="AB7" s="745"/>
      <c r="AC7" s="746"/>
      <c r="AD7" s="407"/>
      <c r="AE7" s="408"/>
      <c r="AF7" s="409"/>
      <c r="AG7" s="409"/>
      <c r="AH7" s="409"/>
      <c r="AI7" s="410"/>
      <c r="AJ7" s="356"/>
      <c r="AK7" s="733">
        <f>'1. П МО'!C10-2</f>
        <v>2018</v>
      </c>
      <c r="AL7" s="734"/>
      <c r="AM7" s="734"/>
      <c r="AN7" s="734"/>
      <c r="AO7" s="734"/>
      <c r="AP7" s="734"/>
      <c r="AQ7" s="734"/>
      <c r="AR7" s="734"/>
      <c r="AS7" s="737">
        <f>'1. П МО'!C10-1</f>
        <v>2019</v>
      </c>
      <c r="AT7" s="737"/>
      <c r="AU7" s="737"/>
      <c r="AV7" s="737"/>
      <c r="AW7" s="737"/>
      <c r="AX7" s="737"/>
      <c r="AY7" s="737"/>
      <c r="AZ7" s="737"/>
      <c r="BA7" s="734">
        <f>'1. П МО'!C10</f>
        <v>2020</v>
      </c>
      <c r="BB7" s="734"/>
      <c r="BC7" s="734"/>
      <c r="BD7" s="734"/>
      <c r="BE7" s="734"/>
      <c r="BF7" s="734"/>
      <c r="BG7" s="734"/>
      <c r="BH7" s="738"/>
      <c r="BI7" s="411"/>
      <c r="BJ7" s="695" t="s">
        <v>69</v>
      </c>
      <c r="BK7" s="696"/>
      <c r="BL7" s="696"/>
      <c r="BM7" s="696"/>
      <c r="BN7" s="696"/>
      <c r="BO7" s="696"/>
      <c r="BP7" s="696"/>
      <c r="BQ7" s="696"/>
      <c r="BR7" s="696"/>
      <c r="BS7" s="696"/>
      <c r="BT7" s="696"/>
      <c r="BU7" s="696"/>
      <c r="BV7" s="696"/>
      <c r="BW7" s="696"/>
      <c r="BX7" s="696"/>
      <c r="BY7" s="696"/>
      <c r="BZ7" s="696"/>
      <c r="CA7" s="696"/>
      <c r="CB7" s="696"/>
      <c r="CC7" s="696"/>
      <c r="CD7" s="696"/>
      <c r="CE7" s="696"/>
      <c r="CF7" s="696"/>
      <c r="CG7" s="696"/>
      <c r="CH7" s="696"/>
      <c r="CI7" s="696"/>
      <c r="CJ7" s="696"/>
      <c r="CK7" s="696"/>
      <c r="CL7" s="697" t="s">
        <v>70</v>
      </c>
      <c r="CM7" s="697"/>
      <c r="CN7" s="697"/>
      <c r="CO7" s="697"/>
      <c r="CP7" s="697"/>
      <c r="CQ7" s="697"/>
      <c r="CR7" s="697"/>
      <c r="CS7" s="697"/>
      <c r="CT7" s="697"/>
      <c r="CU7" s="697"/>
      <c r="CV7" s="697"/>
      <c r="CW7" s="697"/>
      <c r="CX7" s="697"/>
      <c r="CY7" s="697"/>
      <c r="CZ7" s="697"/>
      <c r="DA7" s="697"/>
      <c r="DB7" s="697"/>
      <c r="DC7" s="697"/>
      <c r="DD7" s="697"/>
      <c r="DE7" s="697"/>
      <c r="DF7" s="697"/>
      <c r="DG7" s="697"/>
      <c r="DH7" s="697"/>
      <c r="DI7" s="697"/>
      <c r="DJ7" s="697"/>
      <c r="DK7" s="697"/>
      <c r="DL7" s="697"/>
      <c r="DM7" s="697"/>
      <c r="DN7" s="696" t="s">
        <v>71</v>
      </c>
      <c r="DO7" s="696"/>
      <c r="DP7" s="696"/>
      <c r="DQ7" s="696"/>
      <c r="DR7" s="696"/>
      <c r="DS7" s="696"/>
      <c r="DT7" s="696"/>
      <c r="DU7" s="696"/>
      <c r="DV7" s="696"/>
      <c r="DW7" s="696"/>
      <c r="DX7" s="696"/>
      <c r="DY7" s="696"/>
      <c r="DZ7" s="696"/>
      <c r="EA7" s="696"/>
      <c r="EB7" s="696"/>
      <c r="EC7" s="696"/>
      <c r="ED7" s="696"/>
      <c r="EE7" s="696"/>
      <c r="EF7" s="696"/>
      <c r="EG7" s="696"/>
      <c r="EH7" s="696"/>
      <c r="EI7" s="696"/>
      <c r="EJ7" s="696"/>
      <c r="EK7" s="696"/>
      <c r="EL7" s="696"/>
      <c r="EM7" s="696"/>
      <c r="EN7" s="696"/>
      <c r="EO7" s="696"/>
      <c r="EP7" s="697" t="s">
        <v>374</v>
      </c>
      <c r="EQ7" s="697"/>
      <c r="ER7" s="697"/>
      <c r="ES7" s="697"/>
      <c r="ET7" s="697"/>
      <c r="EU7" s="697"/>
      <c r="EV7" s="697"/>
      <c r="EW7" s="697"/>
      <c r="EX7" s="697"/>
      <c r="EY7" s="697"/>
      <c r="EZ7" s="697"/>
      <c r="FA7" s="697"/>
      <c r="FB7" s="697"/>
      <c r="FC7" s="697"/>
      <c r="FD7" s="697"/>
      <c r="FE7" s="697"/>
      <c r="FF7" s="697"/>
      <c r="FG7" s="697"/>
      <c r="FH7" s="697"/>
      <c r="FI7" s="697"/>
      <c r="FJ7" s="697"/>
      <c r="FK7" s="697"/>
      <c r="FL7" s="697"/>
      <c r="FM7" s="697"/>
      <c r="FN7" s="697"/>
      <c r="FO7" s="697"/>
      <c r="FP7" s="697"/>
      <c r="FQ7" s="697"/>
      <c r="FR7" s="696" t="s">
        <v>375</v>
      </c>
      <c r="FS7" s="696"/>
      <c r="FT7" s="696"/>
      <c r="FU7" s="696"/>
      <c r="FV7" s="696"/>
      <c r="FW7" s="696"/>
      <c r="FX7" s="696"/>
      <c r="FY7" s="696"/>
      <c r="FZ7" s="696"/>
      <c r="GA7" s="696"/>
      <c r="GB7" s="696"/>
      <c r="GC7" s="696"/>
      <c r="GD7" s="696"/>
      <c r="GE7" s="696"/>
      <c r="GF7" s="696"/>
      <c r="GG7" s="696"/>
      <c r="GH7" s="696"/>
      <c r="GI7" s="696"/>
      <c r="GJ7" s="696"/>
      <c r="GK7" s="696"/>
      <c r="GL7" s="696"/>
      <c r="GM7" s="696"/>
      <c r="GN7" s="696"/>
      <c r="GO7" s="696"/>
      <c r="GP7" s="696"/>
      <c r="GQ7" s="696"/>
      <c r="GR7" s="696"/>
      <c r="GS7" s="696"/>
      <c r="GT7" s="697" t="s">
        <v>80</v>
      </c>
      <c r="GU7" s="697"/>
      <c r="GV7" s="697"/>
      <c r="GW7" s="697"/>
      <c r="GX7" s="697"/>
      <c r="GY7" s="697"/>
      <c r="GZ7" s="697"/>
      <c r="HA7" s="697"/>
      <c r="HB7" s="697"/>
      <c r="HC7" s="697"/>
      <c r="HD7" s="697"/>
      <c r="HE7" s="697"/>
      <c r="HF7" s="697"/>
      <c r="HG7" s="697"/>
      <c r="HH7" s="697"/>
      <c r="HI7" s="697"/>
      <c r="HJ7" s="697"/>
      <c r="HK7" s="697"/>
      <c r="HL7" s="697"/>
      <c r="HM7" s="697"/>
      <c r="HN7" s="697"/>
      <c r="HO7" s="697"/>
      <c r="HP7" s="697"/>
      <c r="HQ7" s="697"/>
      <c r="HR7" s="697"/>
      <c r="HS7" s="697"/>
      <c r="HT7" s="697"/>
      <c r="HU7" s="703"/>
      <c r="HV7" s="696" t="s">
        <v>619</v>
      </c>
      <c r="HW7" s="696"/>
      <c r="HX7" s="696"/>
      <c r="HY7" s="696"/>
      <c r="HZ7" s="696"/>
      <c r="IA7" s="696"/>
      <c r="IB7" s="696"/>
      <c r="IC7" s="696"/>
      <c r="ID7" s="696"/>
      <c r="IE7" s="696"/>
      <c r="IF7" s="696"/>
      <c r="IG7" s="696"/>
      <c r="IH7" s="696"/>
      <c r="II7" s="696"/>
      <c r="IJ7" s="696"/>
      <c r="IK7" s="696"/>
      <c r="IL7" s="696"/>
      <c r="IM7" s="696"/>
      <c r="IN7" s="696"/>
      <c r="IO7" s="696"/>
      <c r="IP7" s="696"/>
      <c r="IQ7" s="696"/>
      <c r="IR7" s="696"/>
      <c r="IS7" s="696"/>
      <c r="IT7" s="696"/>
      <c r="IU7" s="696"/>
      <c r="IV7" s="696"/>
      <c r="IW7" s="696"/>
      <c r="IX7" s="412"/>
      <c r="IY7" s="695" t="s">
        <v>69</v>
      </c>
      <c r="IZ7" s="696"/>
      <c r="JA7" s="696"/>
      <c r="JB7" s="696"/>
      <c r="JC7" s="696"/>
      <c r="JD7" s="696"/>
      <c r="JE7" s="696"/>
      <c r="JF7" s="696"/>
      <c r="JG7" s="696"/>
      <c r="JH7" s="696"/>
      <c r="JI7" s="696"/>
      <c r="JJ7" s="696"/>
      <c r="JK7" s="696"/>
      <c r="JL7" s="696"/>
      <c r="JM7" s="696"/>
      <c r="JN7" s="696"/>
      <c r="JO7" s="696"/>
      <c r="JP7" s="696"/>
      <c r="JQ7" s="696"/>
      <c r="JR7" s="696"/>
      <c r="JS7" s="696"/>
      <c r="JT7" s="696"/>
      <c r="JU7" s="696"/>
      <c r="JV7" s="696"/>
      <c r="JW7" s="696"/>
      <c r="JX7" s="696"/>
      <c r="JY7" s="696"/>
      <c r="JZ7" s="696"/>
      <c r="KA7" s="697" t="s">
        <v>70</v>
      </c>
      <c r="KB7" s="697"/>
      <c r="KC7" s="697"/>
      <c r="KD7" s="697"/>
      <c r="KE7" s="697"/>
      <c r="KF7" s="697"/>
      <c r="KG7" s="697"/>
      <c r="KH7" s="697"/>
      <c r="KI7" s="697"/>
      <c r="KJ7" s="697"/>
      <c r="KK7" s="697"/>
      <c r="KL7" s="697"/>
      <c r="KM7" s="697"/>
      <c r="KN7" s="697"/>
      <c r="KO7" s="697"/>
      <c r="KP7" s="697"/>
      <c r="KQ7" s="697"/>
      <c r="KR7" s="697"/>
      <c r="KS7" s="697"/>
      <c r="KT7" s="697"/>
      <c r="KU7" s="697"/>
      <c r="KV7" s="697"/>
      <c r="KW7" s="697"/>
      <c r="KX7" s="697"/>
      <c r="KY7" s="697"/>
      <c r="KZ7" s="697"/>
      <c r="LA7" s="697"/>
      <c r="LB7" s="697"/>
      <c r="LC7" s="696" t="s">
        <v>71</v>
      </c>
      <c r="LD7" s="696"/>
      <c r="LE7" s="696"/>
      <c r="LF7" s="696"/>
      <c r="LG7" s="696"/>
      <c r="LH7" s="696"/>
      <c r="LI7" s="696"/>
      <c r="LJ7" s="696"/>
      <c r="LK7" s="696"/>
      <c r="LL7" s="696"/>
      <c r="LM7" s="696"/>
      <c r="LN7" s="696"/>
      <c r="LO7" s="696"/>
      <c r="LP7" s="696"/>
      <c r="LQ7" s="696"/>
      <c r="LR7" s="696"/>
      <c r="LS7" s="696"/>
      <c r="LT7" s="696"/>
      <c r="LU7" s="696"/>
      <c r="LV7" s="696"/>
      <c r="LW7" s="696"/>
      <c r="LX7" s="696"/>
      <c r="LY7" s="696"/>
      <c r="LZ7" s="696"/>
      <c r="MA7" s="696"/>
      <c r="MB7" s="696"/>
      <c r="MC7" s="696"/>
      <c r="MD7" s="696"/>
      <c r="ME7" s="697" t="s">
        <v>374</v>
      </c>
      <c r="MF7" s="697"/>
      <c r="MG7" s="697"/>
      <c r="MH7" s="697"/>
      <c r="MI7" s="697"/>
      <c r="MJ7" s="697"/>
      <c r="MK7" s="697"/>
      <c r="ML7" s="697"/>
      <c r="MM7" s="697"/>
      <c r="MN7" s="697"/>
      <c r="MO7" s="697"/>
      <c r="MP7" s="697"/>
      <c r="MQ7" s="697"/>
      <c r="MR7" s="697"/>
      <c r="MS7" s="697"/>
      <c r="MT7" s="697"/>
      <c r="MU7" s="697"/>
      <c r="MV7" s="697"/>
      <c r="MW7" s="697"/>
      <c r="MX7" s="697"/>
      <c r="MY7" s="697"/>
      <c r="MZ7" s="697"/>
      <c r="NA7" s="697"/>
      <c r="NB7" s="697"/>
      <c r="NC7" s="697"/>
      <c r="ND7" s="697"/>
      <c r="NE7" s="697"/>
      <c r="NF7" s="697"/>
      <c r="NG7" s="696" t="s">
        <v>375</v>
      </c>
      <c r="NH7" s="696"/>
      <c r="NI7" s="696"/>
      <c r="NJ7" s="696"/>
      <c r="NK7" s="696"/>
      <c r="NL7" s="696"/>
      <c r="NM7" s="696"/>
      <c r="NN7" s="696"/>
      <c r="NO7" s="696"/>
      <c r="NP7" s="696"/>
      <c r="NQ7" s="696"/>
      <c r="NR7" s="696"/>
      <c r="NS7" s="696"/>
      <c r="NT7" s="696"/>
      <c r="NU7" s="696"/>
      <c r="NV7" s="696"/>
      <c r="NW7" s="696"/>
      <c r="NX7" s="696"/>
      <c r="NY7" s="696"/>
      <c r="NZ7" s="696"/>
      <c r="OA7" s="696"/>
      <c r="OB7" s="696"/>
      <c r="OC7" s="696"/>
      <c r="OD7" s="696"/>
      <c r="OE7" s="696"/>
      <c r="OF7" s="696"/>
      <c r="OG7" s="696"/>
      <c r="OH7" s="696"/>
      <c r="OI7" s="697" t="s">
        <v>80</v>
      </c>
      <c r="OJ7" s="697"/>
      <c r="OK7" s="697"/>
      <c r="OL7" s="697"/>
      <c r="OM7" s="697"/>
      <c r="ON7" s="697"/>
      <c r="OO7" s="697"/>
      <c r="OP7" s="697"/>
      <c r="OQ7" s="697"/>
      <c r="OR7" s="697"/>
      <c r="OS7" s="697"/>
      <c r="OT7" s="697"/>
      <c r="OU7" s="697"/>
      <c r="OV7" s="697"/>
      <c r="OW7" s="697"/>
      <c r="OX7" s="697"/>
      <c r="OY7" s="697"/>
      <c r="OZ7" s="697"/>
      <c r="PA7" s="697"/>
      <c r="PB7" s="697"/>
      <c r="PC7" s="697"/>
      <c r="PD7" s="697"/>
      <c r="PE7" s="697"/>
      <c r="PF7" s="697"/>
      <c r="PG7" s="697"/>
      <c r="PH7" s="697"/>
      <c r="PI7" s="697"/>
      <c r="PJ7" s="703"/>
      <c r="PK7" s="696" t="s">
        <v>620</v>
      </c>
      <c r="PL7" s="696"/>
      <c r="PM7" s="696"/>
      <c r="PN7" s="696"/>
      <c r="PO7" s="696"/>
      <c r="PP7" s="696"/>
      <c r="PQ7" s="696"/>
      <c r="PR7" s="696"/>
      <c r="PS7" s="696"/>
      <c r="PT7" s="696"/>
      <c r="PU7" s="696"/>
      <c r="PV7" s="696"/>
      <c r="PW7" s="696"/>
      <c r="PX7" s="696"/>
      <c r="PY7" s="696"/>
      <c r="PZ7" s="696"/>
      <c r="QA7" s="696"/>
      <c r="QB7" s="696"/>
      <c r="QC7" s="696"/>
      <c r="QD7" s="696"/>
      <c r="QE7" s="696"/>
      <c r="QF7" s="696"/>
      <c r="QG7" s="696"/>
      <c r="QH7" s="696"/>
      <c r="QI7" s="696"/>
      <c r="QJ7" s="696"/>
      <c r="QK7" s="696"/>
      <c r="QL7" s="696"/>
      <c r="QM7" s="359"/>
      <c r="QN7" s="754">
        <f>'1. П МО'!C10-2</f>
        <v>2018</v>
      </c>
      <c r="QO7" s="737"/>
      <c r="QP7" s="737"/>
      <c r="QQ7" s="737"/>
      <c r="QR7" s="737"/>
      <c r="QS7" s="737"/>
      <c r="QT7" s="734">
        <f>'1. П МО'!C10-1</f>
        <v>2019</v>
      </c>
      <c r="QU7" s="734"/>
      <c r="QV7" s="734"/>
      <c r="QW7" s="734"/>
      <c r="QX7" s="734"/>
      <c r="QY7" s="734"/>
      <c r="QZ7" s="737">
        <f>'1. П МО'!C10</f>
        <v>2020</v>
      </c>
      <c r="RA7" s="737"/>
      <c r="RB7" s="737"/>
      <c r="RC7" s="737"/>
      <c r="RD7" s="737"/>
      <c r="RE7" s="737"/>
      <c r="RF7" s="737">
        <f>'1. П МО'!C10-2</f>
        <v>2018</v>
      </c>
      <c r="RG7" s="737"/>
      <c r="RH7" s="737"/>
      <c r="RI7" s="737"/>
      <c r="RJ7" s="737"/>
      <c r="RK7" s="737"/>
      <c r="RL7" s="734">
        <f>'1. П МО'!C10-1</f>
        <v>2019</v>
      </c>
      <c r="RM7" s="734"/>
      <c r="RN7" s="734"/>
      <c r="RO7" s="734"/>
      <c r="RP7" s="734"/>
      <c r="RQ7" s="734"/>
      <c r="RR7" s="737">
        <f>'1. П МО'!C10</f>
        <v>2020</v>
      </c>
      <c r="RS7" s="737"/>
      <c r="RT7" s="737"/>
      <c r="RU7" s="737"/>
      <c r="RV7" s="737"/>
      <c r="RW7" s="755"/>
      <c r="RX7" s="360"/>
      <c r="RY7" s="754">
        <f>'1. П МО'!C10-2</f>
        <v>2018</v>
      </c>
      <c r="RZ7" s="737"/>
      <c r="SA7" s="737"/>
      <c r="SB7" s="737"/>
      <c r="SC7" s="734">
        <f>'1. П МО'!C10-1</f>
        <v>2019</v>
      </c>
      <c r="SD7" s="734"/>
      <c r="SE7" s="734"/>
      <c r="SF7" s="734"/>
      <c r="SG7" s="737">
        <f>'1. П МО'!C10</f>
        <v>2020</v>
      </c>
      <c r="SH7" s="737"/>
      <c r="SI7" s="737"/>
      <c r="SJ7" s="755"/>
      <c r="SK7" s="361"/>
      <c r="SL7" s="653">
        <f>'1. П МО'!C10-2</f>
        <v>2018</v>
      </c>
      <c r="SM7" s="654"/>
      <c r="SN7" s="654"/>
      <c r="SO7" s="655">
        <f>'1. П МО'!C10-1</f>
        <v>2019</v>
      </c>
      <c r="SP7" s="655"/>
      <c r="SQ7" s="655"/>
      <c r="SR7" s="654">
        <f>'1. П МО'!C10</f>
        <v>2020</v>
      </c>
      <c r="SS7" s="654"/>
      <c r="ST7" s="654"/>
      <c r="SU7" s="655">
        <f>'1. П МО'!C10-2</f>
        <v>2018</v>
      </c>
      <c r="SV7" s="655"/>
      <c r="SW7" s="655"/>
      <c r="SX7" s="654">
        <f>'1. П МО'!C10-1</f>
        <v>2019</v>
      </c>
      <c r="SY7" s="654"/>
      <c r="SZ7" s="654"/>
      <c r="TA7" s="655">
        <f>'1. П МО'!C10</f>
        <v>2020</v>
      </c>
      <c r="TB7" s="655"/>
      <c r="TC7" s="655"/>
      <c r="TD7" s="654">
        <f>'1. П МО'!C10-2</f>
        <v>2018</v>
      </c>
      <c r="TE7" s="654"/>
      <c r="TF7" s="654"/>
      <c r="TG7" s="655">
        <f>'1. П МО'!C10-1</f>
        <v>2019</v>
      </c>
      <c r="TH7" s="655"/>
      <c r="TI7" s="655"/>
      <c r="TJ7" s="654">
        <f>'1. П МО'!C10</f>
        <v>2020</v>
      </c>
      <c r="TK7" s="654"/>
      <c r="TL7" s="654"/>
      <c r="TM7" s="655">
        <f>'1. П МО'!C10-2</f>
        <v>2018</v>
      </c>
      <c r="TN7" s="655"/>
      <c r="TO7" s="655"/>
      <c r="TP7" s="654">
        <f>'1. П МО'!C10-1</f>
        <v>2019</v>
      </c>
      <c r="TQ7" s="654"/>
      <c r="TR7" s="654"/>
      <c r="TS7" s="655">
        <f>'1. П МО'!C10</f>
        <v>2020</v>
      </c>
      <c r="TT7" s="655"/>
      <c r="TU7" s="656"/>
      <c r="TV7" s="361"/>
      <c r="TW7" s="653">
        <v>2018</v>
      </c>
      <c r="TX7" s="654"/>
      <c r="TY7" s="654"/>
      <c r="TZ7" s="655">
        <v>2019</v>
      </c>
      <c r="UA7" s="655"/>
      <c r="UB7" s="655"/>
      <c r="UC7" s="654">
        <v>2020</v>
      </c>
      <c r="UD7" s="654"/>
      <c r="UE7" s="654"/>
      <c r="UF7" s="655">
        <v>2018</v>
      </c>
      <c r="UG7" s="655"/>
      <c r="UH7" s="655"/>
      <c r="UI7" s="654">
        <v>2019</v>
      </c>
      <c r="UJ7" s="654"/>
      <c r="UK7" s="654"/>
      <c r="UL7" s="655">
        <v>2020</v>
      </c>
      <c r="UM7" s="655"/>
      <c r="UN7" s="655"/>
      <c r="UO7" s="654">
        <v>2018</v>
      </c>
      <c r="UP7" s="654"/>
      <c r="UQ7" s="654"/>
      <c r="UR7" s="655">
        <v>2019</v>
      </c>
      <c r="US7" s="655"/>
      <c r="UT7" s="655"/>
      <c r="UU7" s="654">
        <v>2020</v>
      </c>
      <c r="UV7" s="654"/>
      <c r="UW7" s="654"/>
      <c r="UX7" s="655">
        <v>2018</v>
      </c>
      <c r="UY7" s="655"/>
      <c r="UZ7" s="655"/>
      <c r="VA7" s="654">
        <v>2019</v>
      </c>
      <c r="VB7" s="654"/>
      <c r="VC7" s="654"/>
      <c r="VD7" s="655">
        <v>2020</v>
      </c>
      <c r="VE7" s="655"/>
      <c r="VF7" s="656"/>
      <c r="VG7" s="361"/>
      <c r="VH7" s="653">
        <v>2018</v>
      </c>
      <c r="VI7" s="654"/>
      <c r="VJ7" s="655">
        <v>2019</v>
      </c>
      <c r="VK7" s="655"/>
      <c r="VL7" s="654">
        <v>2020</v>
      </c>
      <c r="VM7" s="668"/>
      <c r="VN7" s="361"/>
      <c r="VO7" s="773">
        <v>2018</v>
      </c>
      <c r="VP7" s="655"/>
      <c r="VQ7" s="654">
        <v>2019</v>
      </c>
      <c r="VR7" s="654"/>
      <c r="VS7" s="655">
        <v>2020</v>
      </c>
      <c r="VT7" s="656"/>
      <c r="VU7" s="361"/>
      <c r="VV7" s="653">
        <f>'1. П МО'!C10-2</f>
        <v>2018</v>
      </c>
      <c r="VW7" s="654"/>
      <c r="VX7" s="654"/>
      <c r="VY7" s="655">
        <f>'1. П МО'!C10-1</f>
        <v>2019</v>
      </c>
      <c r="VZ7" s="655"/>
      <c r="WA7" s="655"/>
      <c r="WB7" s="654">
        <f>'1. П МО'!C10</f>
        <v>2020</v>
      </c>
      <c r="WC7" s="654"/>
      <c r="WD7" s="654"/>
      <c r="WE7" s="655">
        <f>'1. П МО'!C10-2</f>
        <v>2018</v>
      </c>
      <c r="WF7" s="655"/>
      <c r="WG7" s="655"/>
      <c r="WH7" s="654">
        <f>'1. П МО'!C10-1</f>
        <v>2019</v>
      </c>
      <c r="WI7" s="654"/>
      <c r="WJ7" s="654"/>
      <c r="WK7" s="655">
        <f>'1. П МО'!C10</f>
        <v>2020</v>
      </c>
      <c r="WL7" s="655"/>
      <c r="WM7" s="655"/>
      <c r="WN7" s="654">
        <v>2018</v>
      </c>
      <c r="WO7" s="654"/>
      <c r="WP7" s="654"/>
      <c r="WQ7" s="655">
        <v>2019</v>
      </c>
      <c r="WR7" s="655"/>
      <c r="WS7" s="655"/>
      <c r="WT7" s="654">
        <v>2020</v>
      </c>
      <c r="WU7" s="654"/>
      <c r="WV7" s="654"/>
      <c r="WW7" s="655">
        <v>2018</v>
      </c>
      <c r="WX7" s="655"/>
      <c r="WY7" s="655"/>
      <c r="WZ7" s="654">
        <v>2019</v>
      </c>
      <c r="XA7" s="654"/>
      <c r="XB7" s="654"/>
      <c r="XC7" s="655">
        <v>2020</v>
      </c>
      <c r="XD7" s="655"/>
      <c r="XE7" s="656"/>
      <c r="XF7" s="362"/>
      <c r="XG7" s="653">
        <v>2018</v>
      </c>
      <c r="XH7" s="654"/>
      <c r="XI7" s="655">
        <v>2019</v>
      </c>
      <c r="XJ7" s="655"/>
      <c r="XK7" s="654">
        <v>2020</v>
      </c>
      <c r="XL7" s="654"/>
      <c r="XM7" s="655">
        <v>2018</v>
      </c>
      <c r="XN7" s="655"/>
      <c r="XO7" s="654">
        <v>2019</v>
      </c>
      <c r="XP7" s="654"/>
      <c r="XQ7" s="655">
        <v>2020</v>
      </c>
      <c r="XR7" s="655"/>
      <c r="XS7" s="654">
        <v>2018</v>
      </c>
      <c r="XT7" s="654"/>
      <c r="XU7" s="655">
        <v>2019</v>
      </c>
      <c r="XV7" s="655"/>
      <c r="XW7" s="654">
        <v>2020</v>
      </c>
      <c r="XX7" s="654"/>
      <c r="XY7" s="655">
        <v>2018</v>
      </c>
      <c r="XZ7" s="655"/>
      <c r="YA7" s="654">
        <v>2019</v>
      </c>
      <c r="YB7" s="654"/>
      <c r="YC7" s="655">
        <v>2020</v>
      </c>
      <c r="YD7" s="656"/>
      <c r="YE7" s="363"/>
      <c r="YF7" s="655" t="s">
        <v>621</v>
      </c>
      <c r="YG7" s="655"/>
      <c r="YH7" s="655"/>
      <c r="YI7" s="655"/>
      <c r="YJ7" s="655"/>
      <c r="YK7" s="655" t="s">
        <v>622</v>
      </c>
      <c r="YL7" s="655"/>
      <c r="YM7" s="655"/>
      <c r="YN7" s="655"/>
      <c r="YO7" s="655"/>
      <c r="YP7" s="655" t="s">
        <v>621</v>
      </c>
      <c r="YQ7" s="655"/>
      <c r="YR7" s="655"/>
      <c r="YS7" s="655"/>
      <c r="YT7" s="655"/>
      <c r="YU7" s="655" t="s">
        <v>622</v>
      </c>
      <c r="YV7" s="655"/>
      <c r="YW7" s="655"/>
      <c r="YX7" s="655"/>
      <c r="YY7" s="655"/>
      <c r="YZ7" s="655" t="s">
        <v>621</v>
      </c>
      <c r="ZA7" s="655"/>
      <c r="ZB7" s="655"/>
      <c r="ZC7" s="655"/>
      <c r="ZD7" s="655"/>
      <c r="ZE7" s="655" t="s">
        <v>622</v>
      </c>
      <c r="ZF7" s="655"/>
      <c r="ZG7" s="655"/>
      <c r="ZH7" s="655"/>
      <c r="ZI7" s="655"/>
      <c r="ZJ7" s="364"/>
      <c r="ZK7" s="618">
        <v>2018</v>
      </c>
      <c r="ZL7" s="619"/>
      <c r="ZM7" s="619"/>
      <c r="ZN7" s="620">
        <v>2019</v>
      </c>
      <c r="ZO7" s="620"/>
      <c r="ZP7" s="620"/>
      <c r="ZQ7" s="619">
        <v>2020</v>
      </c>
      <c r="ZR7" s="619"/>
      <c r="ZS7" s="621"/>
      <c r="ZT7" s="365"/>
      <c r="ZU7" s="636">
        <v>2018</v>
      </c>
      <c r="ZV7" s="637"/>
      <c r="ZW7" s="638"/>
      <c r="ZX7" s="639">
        <v>2019</v>
      </c>
      <c r="ZY7" s="640"/>
      <c r="ZZ7" s="641"/>
      <c r="AAA7" s="777">
        <v>2020</v>
      </c>
      <c r="AAB7" s="637"/>
      <c r="AAC7" s="637"/>
    </row>
    <row r="8" spans="1:705" ht="65.25" customHeight="1" thickBot="1">
      <c r="A8" s="413" t="str">
        <f>'1. П МО'!C8</f>
        <v>Пермский муниципальный район</v>
      </c>
      <c r="B8" s="414"/>
      <c r="C8" s="415">
        <f>'1. П МО'!$D15</f>
        <v>10</v>
      </c>
      <c r="D8" s="416">
        <f>'1. П МО'!$D16</f>
        <v>75</v>
      </c>
      <c r="E8" s="417">
        <f>'1. П МО'!$D17</f>
        <v>1334</v>
      </c>
      <c r="F8" s="416">
        <f>'1. П МО'!$D18</f>
        <v>23.75</v>
      </c>
      <c r="G8" s="416">
        <f>'1. П МО'!$D19</f>
        <v>22</v>
      </c>
      <c r="H8" s="418">
        <f>'1. П МО'!$D20</f>
        <v>31</v>
      </c>
      <c r="I8" s="417">
        <f>'1. П МО'!$D21</f>
        <v>36</v>
      </c>
      <c r="J8" s="417">
        <f>'1. П МО'!$D22</f>
        <v>1</v>
      </c>
      <c r="K8" s="417">
        <f>'1. П МО'!$D23</f>
        <v>3</v>
      </c>
      <c r="L8" s="419">
        <f>'1. П МО'!$E15</f>
        <v>10</v>
      </c>
      <c r="M8" s="419">
        <f>'1. П МО'!$E16</f>
        <v>76</v>
      </c>
      <c r="N8" s="420">
        <f>'1. П МО'!$E17</f>
        <v>1367</v>
      </c>
      <c r="O8" s="419">
        <f>'1. П МО'!$E18</f>
        <v>23.75</v>
      </c>
      <c r="P8" s="419">
        <f>'1. П МО'!$E19</f>
        <v>22</v>
      </c>
      <c r="Q8" s="421">
        <f>'1. П МО'!$E20</f>
        <v>31</v>
      </c>
      <c r="R8" s="420">
        <f>'1. П МО'!$E21</f>
        <v>36</v>
      </c>
      <c r="S8" s="420">
        <f>'1. П МО'!$E22</f>
        <v>1</v>
      </c>
      <c r="T8" s="420">
        <f>'1. П МО'!$E23</f>
        <v>3</v>
      </c>
      <c r="U8" s="416">
        <f>'1. П МО'!$F15</f>
        <v>10</v>
      </c>
      <c r="V8" s="416">
        <f>'1. П МО'!$F16</f>
        <v>45</v>
      </c>
      <c r="W8" s="417">
        <f>'1. П МО'!$F17</f>
        <v>1114</v>
      </c>
      <c r="X8" s="416">
        <f>'1. П МО'!$F18</f>
        <v>21.5</v>
      </c>
      <c r="Y8" s="416">
        <f>'1. П МО'!$F19</f>
        <v>18.5</v>
      </c>
      <c r="Z8" s="418">
        <f>'1. П МО'!$F20</f>
        <v>32</v>
      </c>
      <c r="AA8" s="417">
        <f>'1. П МО'!$F21</f>
        <v>38</v>
      </c>
      <c r="AB8" s="417">
        <f>'1. П МО'!$F22</f>
        <v>1</v>
      </c>
      <c r="AC8" s="422">
        <f>'1. П МО'!$F23</f>
        <v>3</v>
      </c>
      <c r="AD8" s="423"/>
      <c r="AE8" s="424">
        <f>SUMIF('2. МТБ'!D25:D30,'Для вставки'!B92,'2. МТБ'!E25:E30)</f>
        <v>0</v>
      </c>
      <c r="AF8" s="425">
        <f>SUMIF('2. МТБ'!D25:D30,'Для вставки'!B93,'2. МТБ'!E25:E30)</f>
        <v>0</v>
      </c>
      <c r="AG8" s="425">
        <f>SUMIF('2. МТБ'!D25:D30,'Для вставки'!B94,'2. МТБ'!E25:E30)</f>
        <v>899934</v>
      </c>
      <c r="AH8" s="425">
        <f>SUMIF('2. МТБ'!D25:D30,'Для вставки'!B95,'2. МТБ'!E25:E30)</f>
        <v>0</v>
      </c>
      <c r="AI8" s="426">
        <f>SUMIF('2. МТБ'!D25:D30,'Для вставки'!B96,'2. МТБ'!E25:E30)</f>
        <v>135000</v>
      </c>
      <c r="AJ8" s="427"/>
      <c r="AK8" s="428">
        <f>'3. КЛУБ_ФОРМ'!H13</f>
        <v>65</v>
      </c>
      <c r="AL8" s="429">
        <f>'3. КЛУБ_ФОРМ'!H14</f>
        <v>0</v>
      </c>
      <c r="AM8" s="429">
        <f>'3. КЛУБ_ФОРМ'!H15</f>
        <v>0</v>
      </c>
      <c r="AN8" s="429">
        <f>'3. КЛУБ_ФОРМ'!H16</f>
        <v>26</v>
      </c>
      <c r="AO8" s="429">
        <f>'3. КЛУБ_ФОРМ'!I13</f>
        <v>760</v>
      </c>
      <c r="AP8" s="429">
        <f>'3. КЛУБ_ФОРМ'!I14</f>
        <v>0</v>
      </c>
      <c r="AQ8" s="429">
        <f>'3. КЛУБ_ФОРМ'!I15</f>
        <v>0</v>
      </c>
      <c r="AR8" s="429">
        <f>'3. КЛУБ_ФОРМ'!I16</f>
        <v>574</v>
      </c>
      <c r="AS8" s="430">
        <f>'3. КЛУБ_ФОРМ'!J13</f>
        <v>67</v>
      </c>
      <c r="AT8" s="430">
        <f>'3. КЛУБ_ФОРМ'!J14</f>
        <v>0</v>
      </c>
      <c r="AU8" s="430">
        <f>'3. КЛУБ_ФОРМ'!J15</f>
        <v>0</v>
      </c>
      <c r="AV8" s="430">
        <f>'3. КЛУБ_ФОРМ'!J16</f>
        <v>25</v>
      </c>
      <c r="AW8" s="430">
        <f>'3. КЛУБ_ФОРМ'!K13</f>
        <v>899</v>
      </c>
      <c r="AX8" s="430">
        <f>'3. КЛУБ_ФОРМ'!K14</f>
        <v>0</v>
      </c>
      <c r="AY8" s="430">
        <f>'3. КЛУБ_ФОРМ'!K15</f>
        <v>0</v>
      </c>
      <c r="AZ8" s="430">
        <f>'3. КЛУБ_ФОРМ'!K16</f>
        <v>567</v>
      </c>
      <c r="BA8" s="431">
        <f>'3. КЛУБ_ФОРМ'!L13</f>
        <v>52</v>
      </c>
      <c r="BB8" s="431">
        <f>'3. КЛУБ_ФОРМ'!L14</f>
        <v>0</v>
      </c>
      <c r="BC8" s="431">
        <f>'3. КЛУБ_ФОРМ'!L15</f>
        <v>0</v>
      </c>
      <c r="BD8" s="431">
        <f>'3. КЛУБ_ФОРМ'!L16</f>
        <v>29</v>
      </c>
      <c r="BE8" s="431">
        <f>'3. КЛУБ_ФОРМ'!M13</f>
        <v>600</v>
      </c>
      <c r="BF8" s="431">
        <f>'3. КЛУБ_ФОРМ'!M14</f>
        <v>0</v>
      </c>
      <c r="BG8" s="431">
        <f>'3. КЛУБ_ФОРМ'!M15</f>
        <v>0</v>
      </c>
      <c r="BH8" s="432">
        <f>'3. КЛУБ_ФОРМ'!M16</f>
        <v>514</v>
      </c>
      <c r="BI8" s="433"/>
      <c r="BJ8" s="434">
        <f>'3. КЛУБ_ФОРМ'!C25</f>
        <v>0</v>
      </c>
      <c r="BK8" s="435">
        <f>'3. КЛУБ_ФОРМ'!D25</f>
        <v>0</v>
      </c>
      <c r="BL8" s="435">
        <f>'3. КЛУБ_ФОРМ'!E25</f>
        <v>0</v>
      </c>
      <c r="BM8" s="435">
        <f>'3. КЛУБ_ФОРМ'!F25</f>
        <v>0</v>
      </c>
      <c r="BN8" s="435">
        <f>'3. КЛУБ_ФОРМ'!G25</f>
        <v>7</v>
      </c>
      <c r="BO8" s="435">
        <f>'3. КЛУБ_ФОРМ'!H25</f>
        <v>7</v>
      </c>
      <c r="BP8" s="435">
        <f>'3. КЛУБ_ФОРМ'!I25</f>
        <v>0</v>
      </c>
      <c r="BQ8" s="435">
        <f>'3. КЛУБ_ФОРМ'!J25</f>
        <v>14</v>
      </c>
      <c r="BR8" s="435">
        <f>'3. КЛУБ_ФОРМ'!K25</f>
        <v>0</v>
      </c>
      <c r="BS8" s="435">
        <f>'3. КЛУБ_ФОРМ'!L25</f>
        <v>0</v>
      </c>
      <c r="BT8" s="435">
        <f>'3. КЛУБ_ФОРМ'!M25</f>
        <v>0</v>
      </c>
      <c r="BU8" s="435">
        <f>'3. КЛУБ_ФОРМ'!N25</f>
        <v>0</v>
      </c>
      <c r="BV8" s="435">
        <f>'3. КЛУБ_ФОРМ'!O25</f>
        <v>0</v>
      </c>
      <c r="BW8" s="435">
        <f>'3. КЛУБ_ФОРМ'!P25</f>
        <v>0</v>
      </c>
      <c r="BX8" s="435">
        <f>'3. КЛУБ_ФОРМ'!Q25</f>
        <v>0</v>
      </c>
      <c r="BY8" s="435">
        <f>'3. КЛУБ_ФОРМ'!R25</f>
        <v>0</v>
      </c>
      <c r="BZ8" s="435">
        <f>'3. КЛУБ_ФОРМ'!S25</f>
        <v>0</v>
      </c>
      <c r="CA8" s="435">
        <f>'3. КЛУБ_ФОРМ'!T25</f>
        <v>0</v>
      </c>
      <c r="CB8" s="435">
        <f>'3. КЛУБ_ФОРМ'!U25</f>
        <v>0</v>
      </c>
      <c r="CC8" s="435">
        <f>'3. КЛУБ_ФОРМ'!V25</f>
        <v>0</v>
      </c>
      <c r="CD8" s="435">
        <f>'3. КЛУБ_ФОРМ'!W25</f>
        <v>0</v>
      </c>
      <c r="CE8" s="435">
        <f>'3. КЛУБ_ФОРМ'!X25</f>
        <v>4</v>
      </c>
      <c r="CF8" s="435">
        <f>'3. КЛУБ_ФОРМ'!Y25</f>
        <v>1</v>
      </c>
      <c r="CG8" s="435">
        <f>'3. КЛУБ_ФОРМ'!Z25</f>
        <v>5</v>
      </c>
      <c r="CH8" s="435">
        <f>'3. КЛУБ_ФОРМ'!AA25</f>
        <v>5</v>
      </c>
      <c r="CI8" s="435">
        <f>'3. КЛУБ_ФОРМ'!AB25</f>
        <v>0</v>
      </c>
      <c r="CJ8" s="435">
        <f>'3. КЛУБ_ФОРМ'!AC25</f>
        <v>1</v>
      </c>
      <c r="CK8" s="435">
        <f>'3. КЛУБ_ФОРМ'!AD25</f>
        <v>0</v>
      </c>
      <c r="CL8" s="429">
        <f>'3. КЛУБ_ФОРМ'!C26</f>
        <v>0</v>
      </c>
      <c r="CM8" s="429">
        <f>'3. КЛУБ_ФОРМ'!D26</f>
        <v>0</v>
      </c>
      <c r="CN8" s="429">
        <f>'3. КЛУБ_ФОРМ'!E26</f>
        <v>0</v>
      </c>
      <c r="CO8" s="429">
        <f>'3. КЛУБ_ФОРМ'!F26</f>
        <v>0</v>
      </c>
      <c r="CP8" s="429">
        <f>'3. КЛУБ_ФОРМ'!G26</f>
        <v>0</v>
      </c>
      <c r="CQ8" s="429">
        <f>'3. КЛУБ_ФОРМ'!H26</f>
        <v>0</v>
      </c>
      <c r="CR8" s="429">
        <f>'3. КЛУБ_ФОРМ'!I26</f>
        <v>0</v>
      </c>
      <c r="CS8" s="429">
        <f>'3. КЛУБ_ФОРМ'!J26</f>
        <v>0</v>
      </c>
      <c r="CT8" s="429">
        <f>'3. КЛУБ_ФОРМ'!K26</f>
        <v>0</v>
      </c>
      <c r="CU8" s="429">
        <f>'3. КЛУБ_ФОРМ'!L26</f>
        <v>0</v>
      </c>
      <c r="CV8" s="429">
        <f>'3. КЛУБ_ФОРМ'!M26</f>
        <v>0</v>
      </c>
      <c r="CW8" s="429">
        <f>'3. КЛУБ_ФОРМ'!N26</f>
        <v>0</v>
      </c>
      <c r="CX8" s="429">
        <f>'3. КЛУБ_ФОРМ'!O26</f>
        <v>0</v>
      </c>
      <c r="CY8" s="429">
        <f>'3. КЛУБ_ФОРМ'!P26</f>
        <v>0</v>
      </c>
      <c r="CZ8" s="429">
        <f>'3. КЛУБ_ФОРМ'!Q26</f>
        <v>0</v>
      </c>
      <c r="DA8" s="429">
        <f>'3. КЛУБ_ФОРМ'!R26</f>
        <v>1</v>
      </c>
      <c r="DB8" s="429">
        <f>'3. КЛУБ_ФОРМ'!S26</f>
        <v>0</v>
      </c>
      <c r="DC8" s="429">
        <f>'3. КЛУБ_ФОРМ'!T26</f>
        <v>0</v>
      </c>
      <c r="DD8" s="429">
        <f>'3. КЛУБ_ФОРМ'!U26</f>
        <v>0</v>
      </c>
      <c r="DE8" s="429">
        <f>'3. КЛУБ_ФОРМ'!V26</f>
        <v>0</v>
      </c>
      <c r="DF8" s="429">
        <f>'3. КЛУБ_ФОРМ'!W26</f>
        <v>0</v>
      </c>
      <c r="DG8" s="429">
        <f>'3. КЛУБ_ФОРМ'!X26</f>
        <v>0</v>
      </c>
      <c r="DH8" s="429">
        <f>'3. КЛУБ_ФОРМ'!Y26</f>
        <v>0</v>
      </c>
      <c r="DI8" s="429">
        <f>'3. КЛУБ_ФОРМ'!Z26</f>
        <v>0</v>
      </c>
      <c r="DJ8" s="429">
        <f>'3. КЛУБ_ФОРМ'!AA26</f>
        <v>0</v>
      </c>
      <c r="DK8" s="429">
        <f>'3. КЛУБ_ФОРМ'!AB26</f>
        <v>0</v>
      </c>
      <c r="DL8" s="429">
        <f>'3. КЛУБ_ФОРМ'!AC26</f>
        <v>0</v>
      </c>
      <c r="DM8" s="429">
        <f>'3. КЛУБ_ФОРМ'!AD26</f>
        <v>0</v>
      </c>
      <c r="DN8" s="435">
        <f>'3. КЛУБ_ФОРМ'!C27</f>
        <v>0</v>
      </c>
      <c r="DO8" s="435">
        <f>'3. КЛУБ_ФОРМ'!D27</f>
        <v>1</v>
      </c>
      <c r="DP8" s="435">
        <f>'3. КЛУБ_ФОРМ'!E27</f>
        <v>0</v>
      </c>
      <c r="DQ8" s="435">
        <f>'3. КЛУБ_ФОРМ'!F27</f>
        <v>1</v>
      </c>
      <c r="DR8" s="435">
        <f>'3. КЛУБ_ФОРМ'!G27</f>
        <v>0</v>
      </c>
      <c r="DS8" s="435">
        <f>'3. КЛУБ_ФОРМ'!H27</f>
        <v>0</v>
      </c>
      <c r="DT8" s="435">
        <f>'3. КЛУБ_ФОРМ'!I27</f>
        <v>0</v>
      </c>
      <c r="DU8" s="435">
        <f>'3. КЛУБ_ФОРМ'!J27</f>
        <v>0</v>
      </c>
      <c r="DV8" s="435">
        <f>'3. КЛУБ_ФОРМ'!K27</f>
        <v>0</v>
      </c>
      <c r="DW8" s="435">
        <f>'3. КЛУБ_ФОРМ'!L27</f>
        <v>0</v>
      </c>
      <c r="DX8" s="435">
        <f>'3. КЛУБ_ФОРМ'!M27</f>
        <v>0</v>
      </c>
      <c r="DY8" s="435">
        <f>'3. КЛУБ_ФОРМ'!N27</f>
        <v>0</v>
      </c>
      <c r="DZ8" s="435">
        <f>'3. КЛУБ_ФОРМ'!O27</f>
        <v>0</v>
      </c>
      <c r="EA8" s="435">
        <f>'3. КЛУБ_ФОРМ'!P27</f>
        <v>0</v>
      </c>
      <c r="EB8" s="435">
        <f>'3. КЛУБ_ФОРМ'!Q27</f>
        <v>0</v>
      </c>
      <c r="EC8" s="435">
        <f>'3. КЛУБ_ФОРМ'!R27</f>
        <v>0</v>
      </c>
      <c r="ED8" s="435">
        <f>'3. КЛУБ_ФОРМ'!S27</f>
        <v>0</v>
      </c>
      <c r="EE8" s="435">
        <f>'3. КЛУБ_ФОРМ'!T27</f>
        <v>0</v>
      </c>
      <c r="EF8" s="435">
        <f>'3. КЛУБ_ФОРМ'!U27</f>
        <v>0</v>
      </c>
      <c r="EG8" s="435">
        <f>'3. КЛУБ_ФОРМ'!V27</f>
        <v>0</v>
      </c>
      <c r="EH8" s="435">
        <f>'3. КЛУБ_ФОРМ'!W27</f>
        <v>0</v>
      </c>
      <c r="EI8" s="435">
        <f>'3. КЛУБ_ФОРМ'!X27</f>
        <v>0</v>
      </c>
      <c r="EJ8" s="435">
        <f>'3. КЛУБ_ФОРМ'!Y27</f>
        <v>0</v>
      </c>
      <c r="EK8" s="435">
        <f>'3. КЛУБ_ФОРМ'!Z27</f>
        <v>0</v>
      </c>
      <c r="EL8" s="435">
        <f>'3. КЛУБ_ФОРМ'!AA27</f>
        <v>1</v>
      </c>
      <c r="EM8" s="435">
        <f>'3. КЛУБ_ФОРМ'!AB27</f>
        <v>0</v>
      </c>
      <c r="EN8" s="435">
        <f>'3. КЛУБ_ФОРМ'!AC27</f>
        <v>0</v>
      </c>
      <c r="EO8" s="435">
        <f>'3. КЛУБ_ФОРМ'!AD27</f>
        <v>0</v>
      </c>
      <c r="EP8" s="429">
        <f>'3. КЛУБ_ФОРМ'!C28</f>
        <v>0</v>
      </c>
      <c r="EQ8" s="429">
        <f>'3. КЛУБ_ФОРМ'!D28</f>
        <v>1</v>
      </c>
      <c r="ER8" s="429">
        <f>'3. КЛУБ_ФОРМ'!E28</f>
        <v>0</v>
      </c>
      <c r="ES8" s="429">
        <f>'3. КЛУБ_ФОРМ'!F28</f>
        <v>1</v>
      </c>
      <c r="ET8" s="429">
        <f>'3. КЛУБ_ФОРМ'!G28</f>
        <v>0</v>
      </c>
      <c r="EU8" s="429">
        <f>'3. КЛУБ_ФОРМ'!H28</f>
        <v>0</v>
      </c>
      <c r="EV8" s="429">
        <f>'3. КЛУБ_ФОРМ'!I28</f>
        <v>0</v>
      </c>
      <c r="EW8" s="429">
        <f>'3. КЛУБ_ФОРМ'!J28</f>
        <v>0</v>
      </c>
      <c r="EX8" s="429">
        <f>'3. КЛУБ_ФОРМ'!K28</f>
        <v>0</v>
      </c>
      <c r="EY8" s="429">
        <f>'3. КЛУБ_ФОРМ'!L28</f>
        <v>0</v>
      </c>
      <c r="EZ8" s="429">
        <f>'3. КЛУБ_ФОРМ'!M28</f>
        <v>0</v>
      </c>
      <c r="FA8" s="429">
        <f>'3. КЛУБ_ФОРМ'!N28</f>
        <v>0</v>
      </c>
      <c r="FB8" s="429">
        <f>'3. КЛУБ_ФОРМ'!O28</f>
        <v>0</v>
      </c>
      <c r="FC8" s="429">
        <f>'3. КЛУБ_ФОРМ'!P28</f>
        <v>0</v>
      </c>
      <c r="FD8" s="429">
        <f>'3. КЛУБ_ФОРМ'!Q28</f>
        <v>0</v>
      </c>
      <c r="FE8" s="429">
        <f>'3. КЛУБ_ФОРМ'!R28</f>
        <v>0</v>
      </c>
      <c r="FF8" s="429">
        <f>'3. КЛУБ_ФОРМ'!S28</f>
        <v>0</v>
      </c>
      <c r="FG8" s="429">
        <f>'3. КЛУБ_ФОРМ'!T28</f>
        <v>0</v>
      </c>
      <c r="FH8" s="429">
        <f>'3. КЛУБ_ФОРМ'!U28</f>
        <v>0</v>
      </c>
      <c r="FI8" s="429">
        <f>'3. КЛУБ_ФОРМ'!V28</f>
        <v>0</v>
      </c>
      <c r="FJ8" s="429">
        <f>'3. КЛУБ_ФОРМ'!W28</f>
        <v>0</v>
      </c>
      <c r="FK8" s="429">
        <f>'3. КЛУБ_ФОРМ'!X28</f>
        <v>0</v>
      </c>
      <c r="FL8" s="429">
        <f>'3. КЛУБ_ФОРМ'!Y28</f>
        <v>1</v>
      </c>
      <c r="FM8" s="429">
        <f>'3. КЛУБ_ФОРМ'!Z28</f>
        <v>0</v>
      </c>
      <c r="FN8" s="429">
        <f>'3. КЛУБ_ФОРМ'!AA28</f>
        <v>0</v>
      </c>
      <c r="FO8" s="429">
        <f>'3. КЛУБ_ФОРМ'!AB28</f>
        <v>0</v>
      </c>
      <c r="FP8" s="429">
        <f>'3. КЛУБ_ФОРМ'!AC28</f>
        <v>0</v>
      </c>
      <c r="FQ8" s="429">
        <f>'3. КЛУБ_ФОРМ'!AD28</f>
        <v>0</v>
      </c>
      <c r="FR8" s="435">
        <f>'3. КЛУБ_ФОРМ'!C29</f>
        <v>0</v>
      </c>
      <c r="FS8" s="435">
        <f>'3. КЛУБ_ФОРМ'!D29</f>
        <v>0</v>
      </c>
      <c r="FT8" s="435">
        <f>'3. КЛУБ_ФОРМ'!E29</f>
        <v>0</v>
      </c>
      <c r="FU8" s="435">
        <f>'3. КЛУБ_ФОРМ'!F29</f>
        <v>0</v>
      </c>
      <c r="FV8" s="435">
        <f>'3. КЛУБ_ФОРМ'!G29</f>
        <v>0</v>
      </c>
      <c r="FW8" s="435">
        <f>'3. КЛУБ_ФОРМ'!H29</f>
        <v>0</v>
      </c>
      <c r="FX8" s="435">
        <f>'3. КЛУБ_ФОРМ'!I29</f>
        <v>0</v>
      </c>
      <c r="FY8" s="435">
        <f>'3. КЛУБ_ФОРМ'!J29</f>
        <v>0</v>
      </c>
      <c r="FZ8" s="435">
        <f>'3. КЛУБ_ФОРМ'!K29</f>
        <v>0</v>
      </c>
      <c r="GA8" s="435">
        <f>'3. КЛУБ_ФОРМ'!L29</f>
        <v>0</v>
      </c>
      <c r="GB8" s="435">
        <f>'3. КЛУБ_ФОРМ'!M29</f>
        <v>0</v>
      </c>
      <c r="GC8" s="435">
        <f>'3. КЛУБ_ФОРМ'!N29</f>
        <v>0</v>
      </c>
      <c r="GD8" s="435">
        <f>'3. КЛУБ_ФОРМ'!O29</f>
        <v>0</v>
      </c>
      <c r="GE8" s="435">
        <f>'3. КЛУБ_ФОРМ'!P29</f>
        <v>0</v>
      </c>
      <c r="GF8" s="435">
        <f>'3. КЛУБ_ФОРМ'!Q29</f>
        <v>0</v>
      </c>
      <c r="GG8" s="435">
        <f>'3. КЛУБ_ФОРМ'!R29</f>
        <v>0</v>
      </c>
      <c r="GH8" s="435">
        <f>'3. КЛУБ_ФОРМ'!S29</f>
        <v>0</v>
      </c>
      <c r="GI8" s="435">
        <f>'3. КЛУБ_ФОРМ'!T29</f>
        <v>1</v>
      </c>
      <c r="GJ8" s="435">
        <f>'3. КЛУБ_ФОРМ'!U29</f>
        <v>0</v>
      </c>
      <c r="GK8" s="435">
        <f>'3. КЛУБ_ФОРМ'!V29</f>
        <v>0</v>
      </c>
      <c r="GL8" s="435">
        <f>'3. КЛУБ_ФОРМ'!W29</f>
        <v>0</v>
      </c>
      <c r="GM8" s="435">
        <f>'3. КЛУБ_ФОРМ'!X29</f>
        <v>0</v>
      </c>
      <c r="GN8" s="435">
        <f>'3. КЛУБ_ФОРМ'!Y29</f>
        <v>0</v>
      </c>
      <c r="GO8" s="435">
        <f>'3. КЛУБ_ФОРМ'!Z29</f>
        <v>0</v>
      </c>
      <c r="GP8" s="435">
        <f>'3. КЛУБ_ФОРМ'!AA29</f>
        <v>0</v>
      </c>
      <c r="GQ8" s="435">
        <f>'3. КЛУБ_ФОРМ'!AB29</f>
        <v>0</v>
      </c>
      <c r="GR8" s="435">
        <f>'3. КЛУБ_ФОРМ'!AC29</f>
        <v>0</v>
      </c>
      <c r="GS8" s="435">
        <f>'3. КЛУБ_ФОРМ'!AD29</f>
        <v>0</v>
      </c>
      <c r="GT8" s="429">
        <f>'3. КЛУБ_ФОРМ'!C30</f>
        <v>0</v>
      </c>
      <c r="GU8" s="429">
        <f>'3. КЛУБ_ФОРМ'!D30</f>
        <v>0</v>
      </c>
      <c r="GV8" s="429">
        <f>'3. КЛУБ_ФОРМ'!E30</f>
        <v>0</v>
      </c>
      <c r="GW8" s="429">
        <f>'3. КЛУБ_ФОРМ'!F30</f>
        <v>0</v>
      </c>
      <c r="GX8" s="429">
        <f>'3. КЛУБ_ФОРМ'!G30</f>
        <v>0</v>
      </c>
      <c r="GY8" s="429">
        <f>'3. КЛУБ_ФОРМ'!H30</f>
        <v>0</v>
      </c>
      <c r="GZ8" s="429">
        <f>'3. КЛУБ_ФОРМ'!I30</f>
        <v>0</v>
      </c>
      <c r="HA8" s="429">
        <f>'3. КЛУБ_ФОРМ'!J30</f>
        <v>0</v>
      </c>
      <c r="HB8" s="429">
        <f>'3. КЛУБ_ФОРМ'!K30</f>
        <v>0</v>
      </c>
      <c r="HC8" s="429">
        <f>'3. КЛУБ_ФОРМ'!L30</f>
        <v>0</v>
      </c>
      <c r="HD8" s="429">
        <f>'3. КЛУБ_ФОРМ'!M30</f>
        <v>0</v>
      </c>
      <c r="HE8" s="429">
        <f>'3. КЛУБ_ФОРМ'!N30</f>
        <v>0</v>
      </c>
      <c r="HF8" s="429">
        <f>'3. КЛУБ_ФОРМ'!O30</f>
        <v>0</v>
      </c>
      <c r="HG8" s="429">
        <f>'3. КЛУБ_ФОРМ'!P30</f>
        <v>0</v>
      </c>
      <c r="HH8" s="429">
        <f>'3. КЛУБ_ФОРМ'!Q30</f>
        <v>0</v>
      </c>
      <c r="HI8" s="429">
        <f>'3. КЛУБ_ФОРМ'!R30</f>
        <v>0</v>
      </c>
      <c r="HJ8" s="429">
        <f>'3. КЛУБ_ФОРМ'!S30</f>
        <v>0</v>
      </c>
      <c r="HK8" s="429">
        <f>'3. КЛУБ_ФОРМ'!T30</f>
        <v>0</v>
      </c>
      <c r="HL8" s="429">
        <f>'3. КЛУБ_ФОРМ'!U30</f>
        <v>0</v>
      </c>
      <c r="HM8" s="429">
        <f>'3. КЛУБ_ФОРМ'!V30</f>
        <v>0</v>
      </c>
      <c r="HN8" s="429">
        <f>'3. КЛУБ_ФОРМ'!W30</f>
        <v>0</v>
      </c>
      <c r="HO8" s="429">
        <f>'3. КЛУБ_ФОРМ'!X30</f>
        <v>0</v>
      </c>
      <c r="HP8" s="429">
        <f>'3. КЛУБ_ФОРМ'!Y30</f>
        <v>0</v>
      </c>
      <c r="HQ8" s="429">
        <f>'3. КЛУБ_ФОРМ'!Z30</f>
        <v>0</v>
      </c>
      <c r="HR8" s="429">
        <f>'3. КЛУБ_ФОРМ'!AA30</f>
        <v>0</v>
      </c>
      <c r="HS8" s="429">
        <f>'3. КЛУБ_ФОРМ'!AB30</f>
        <v>0</v>
      </c>
      <c r="HT8" s="429">
        <f>'3. КЛУБ_ФОРМ'!AC30</f>
        <v>0</v>
      </c>
      <c r="HU8" s="436">
        <f>'3. КЛУБ_ФОРМ'!AD30</f>
        <v>0</v>
      </c>
      <c r="HV8" s="435">
        <f>'3. КЛУБ_ФОРМ'!C31</f>
        <v>0</v>
      </c>
      <c r="HW8" s="435">
        <f>'3. КЛУБ_ФОРМ'!D31</f>
        <v>2</v>
      </c>
      <c r="HX8" s="435">
        <f>'3. КЛУБ_ФОРМ'!E31</f>
        <v>0</v>
      </c>
      <c r="HY8" s="435">
        <f>'3. КЛУБ_ФОРМ'!F31</f>
        <v>2</v>
      </c>
      <c r="HZ8" s="435">
        <f>'3. КЛУБ_ФОРМ'!G31</f>
        <v>7</v>
      </c>
      <c r="IA8" s="435">
        <f>'3. КЛУБ_ФОРМ'!H31</f>
        <v>7</v>
      </c>
      <c r="IB8" s="435">
        <f>'3. КЛУБ_ФОРМ'!I31</f>
        <v>0</v>
      </c>
      <c r="IC8" s="435">
        <f>'3. КЛУБ_ФОРМ'!J31</f>
        <v>14</v>
      </c>
      <c r="ID8" s="435">
        <f>'3. КЛУБ_ФОРМ'!K31</f>
        <v>0</v>
      </c>
      <c r="IE8" s="435">
        <f>'3. КЛУБ_ФОРМ'!L31</f>
        <v>0</v>
      </c>
      <c r="IF8" s="435">
        <f>'3. КЛУБ_ФОРМ'!M31</f>
        <v>0</v>
      </c>
      <c r="IG8" s="435">
        <f>'3. КЛУБ_ФОРМ'!N31</f>
        <v>0</v>
      </c>
      <c r="IH8" s="435">
        <f>'3. КЛУБ_ФОРМ'!O31</f>
        <v>0</v>
      </c>
      <c r="II8" s="435">
        <f>'3. КЛУБ_ФОРМ'!P31</f>
        <v>0</v>
      </c>
      <c r="IJ8" s="435">
        <f>'3. КЛУБ_ФОРМ'!Q31</f>
        <v>0</v>
      </c>
      <c r="IK8" s="435">
        <f>'3. КЛУБ_ФОРМ'!R31</f>
        <v>1</v>
      </c>
      <c r="IL8" s="435">
        <f>'3. КЛУБ_ФОРМ'!S31</f>
        <v>0</v>
      </c>
      <c r="IM8" s="435">
        <f>'3. КЛУБ_ФОРМ'!T31</f>
        <v>1</v>
      </c>
      <c r="IN8" s="435">
        <f>'3. КЛУБ_ФОРМ'!U31</f>
        <v>0</v>
      </c>
      <c r="IO8" s="435">
        <f>'3. КЛУБ_ФОРМ'!V31</f>
        <v>0</v>
      </c>
      <c r="IP8" s="435">
        <f>'3. КЛУБ_ФОРМ'!W31</f>
        <v>0</v>
      </c>
      <c r="IQ8" s="435">
        <f>'3. КЛУБ_ФОРМ'!X31</f>
        <v>4</v>
      </c>
      <c r="IR8" s="435">
        <f>'3. КЛУБ_ФОРМ'!Y31</f>
        <v>2</v>
      </c>
      <c r="IS8" s="435">
        <f>'3. КЛУБ_ФОРМ'!Z31</f>
        <v>5</v>
      </c>
      <c r="IT8" s="435">
        <f>'3. КЛУБ_ФОРМ'!AA31</f>
        <v>6</v>
      </c>
      <c r="IU8" s="435">
        <f>'3. КЛУБ_ФОРМ'!AB31</f>
        <v>0</v>
      </c>
      <c r="IV8" s="435">
        <f>'3. КЛУБ_ФОРМ'!AC31</f>
        <v>1</v>
      </c>
      <c r="IW8" s="435">
        <f>'3. КЛУБ_ФОРМ'!AD31</f>
        <v>0</v>
      </c>
      <c r="IX8" s="437"/>
      <c r="IY8" s="434">
        <f>'3. КЛУБ_ФОРМ'!C39</f>
        <v>0</v>
      </c>
      <c r="IZ8" s="434">
        <f>'3. КЛУБ_ФОРМ'!D39</f>
        <v>0</v>
      </c>
      <c r="JA8" s="434">
        <f>'3. КЛУБ_ФОРМ'!E39</f>
        <v>0</v>
      </c>
      <c r="JB8" s="434">
        <f>'3. КЛУБ_ФОРМ'!F39</f>
        <v>0</v>
      </c>
      <c r="JC8" s="434">
        <f>'3. КЛУБ_ФОРМ'!G39</f>
        <v>54</v>
      </c>
      <c r="JD8" s="434">
        <f>'3. КЛУБ_ФОРМ'!H39</f>
        <v>84</v>
      </c>
      <c r="JE8" s="434">
        <f>'3. КЛУБ_ФОРМ'!I39</f>
        <v>0</v>
      </c>
      <c r="JF8" s="434">
        <f>'3. КЛУБ_ФОРМ'!J39</f>
        <v>206</v>
      </c>
      <c r="JG8" s="434">
        <f>'3. КЛУБ_ФОРМ'!K39</f>
        <v>0</v>
      </c>
      <c r="JH8" s="434">
        <f>'3. КЛУБ_ФОРМ'!L39</f>
        <v>0</v>
      </c>
      <c r="JI8" s="434">
        <f>'3. КЛУБ_ФОРМ'!M39</f>
        <v>0</v>
      </c>
      <c r="JJ8" s="434">
        <f>'3. КЛУБ_ФОРМ'!N39</f>
        <v>0</v>
      </c>
      <c r="JK8" s="434">
        <f>'3. КЛУБ_ФОРМ'!O39</f>
        <v>0</v>
      </c>
      <c r="JL8" s="434">
        <f>'3. КЛУБ_ФОРМ'!P39</f>
        <v>0</v>
      </c>
      <c r="JM8" s="434">
        <f>'3. КЛУБ_ФОРМ'!Q39</f>
        <v>0</v>
      </c>
      <c r="JN8" s="434">
        <f>'3. КЛУБ_ФОРМ'!R39</f>
        <v>0</v>
      </c>
      <c r="JO8" s="434">
        <f>'3. КЛУБ_ФОРМ'!S39</f>
        <v>0</v>
      </c>
      <c r="JP8" s="434">
        <f>'3. КЛУБ_ФОРМ'!T39</f>
        <v>0</v>
      </c>
      <c r="JQ8" s="434">
        <f>'3. КЛУБ_ФОРМ'!U39</f>
        <v>0</v>
      </c>
      <c r="JR8" s="434">
        <f>'3. КЛУБ_ФОРМ'!V39</f>
        <v>0</v>
      </c>
      <c r="JS8" s="434">
        <f>'3. КЛУБ_ФОРМ'!W39</f>
        <v>0</v>
      </c>
      <c r="JT8" s="434">
        <f>'3. КЛУБ_ФОРМ'!X39</f>
        <v>44</v>
      </c>
      <c r="JU8" s="434">
        <f>'3. КЛУБ_ФОРМ'!Y39</f>
        <v>8</v>
      </c>
      <c r="JV8" s="434">
        <f>'3. КЛУБ_ФОРМ'!Z39</f>
        <v>43</v>
      </c>
      <c r="JW8" s="434">
        <f>'3. КЛУБ_ФОРМ'!AA39</f>
        <v>49</v>
      </c>
      <c r="JX8" s="434">
        <f>'3. КЛУБ_ФОРМ'!AB39</f>
        <v>0</v>
      </c>
      <c r="JY8" s="434">
        <f>'3. КЛУБ_ФОРМ'!AC39</f>
        <v>23</v>
      </c>
      <c r="JZ8" s="434">
        <f>'3. КЛУБ_ФОРМ'!AD39</f>
        <v>0</v>
      </c>
      <c r="KA8" s="429">
        <f>'3. КЛУБ_ФОРМ'!C40</f>
        <v>0</v>
      </c>
      <c r="KB8" s="429">
        <f>'3. КЛУБ_ФОРМ'!D40</f>
        <v>0</v>
      </c>
      <c r="KC8" s="429">
        <f>'3. КЛУБ_ФОРМ'!E40</f>
        <v>0</v>
      </c>
      <c r="KD8" s="429">
        <f>'3. КЛУБ_ФОРМ'!F40</f>
        <v>0</v>
      </c>
      <c r="KE8" s="429">
        <f>'3. КЛУБ_ФОРМ'!G40</f>
        <v>0</v>
      </c>
      <c r="KF8" s="429">
        <f>'3. КЛУБ_ФОРМ'!H40</f>
        <v>0</v>
      </c>
      <c r="KG8" s="429">
        <f>'3. КЛУБ_ФОРМ'!I40</f>
        <v>0</v>
      </c>
      <c r="KH8" s="429">
        <f>'3. КЛУБ_ФОРМ'!J40</f>
        <v>0</v>
      </c>
      <c r="KI8" s="429">
        <f>'3. КЛУБ_ФОРМ'!K40</f>
        <v>0</v>
      </c>
      <c r="KJ8" s="429">
        <f>'3. КЛУБ_ФОРМ'!L40</f>
        <v>0</v>
      </c>
      <c r="KK8" s="429">
        <f>'3. КЛУБ_ФОРМ'!M40</f>
        <v>0</v>
      </c>
      <c r="KL8" s="429">
        <f>'3. КЛУБ_ФОРМ'!N40</f>
        <v>0</v>
      </c>
      <c r="KM8" s="429">
        <f>'3. КЛУБ_ФОРМ'!O40</f>
        <v>0</v>
      </c>
      <c r="KN8" s="429">
        <f>'3. КЛУБ_ФОРМ'!P40</f>
        <v>0</v>
      </c>
      <c r="KO8" s="429">
        <f>'3. КЛУБ_ФОРМ'!Q40</f>
        <v>0</v>
      </c>
      <c r="KP8" s="429">
        <f>'3. КЛУБ_ФОРМ'!R40</f>
        <v>5</v>
      </c>
      <c r="KQ8" s="429">
        <f>'3. КЛУБ_ФОРМ'!S40</f>
        <v>0</v>
      </c>
      <c r="KR8" s="429">
        <f>'3. КЛУБ_ФОРМ'!T40</f>
        <v>0</v>
      </c>
      <c r="KS8" s="429">
        <f>'3. КЛУБ_ФОРМ'!U40</f>
        <v>0</v>
      </c>
      <c r="KT8" s="429">
        <f>'3. КЛУБ_ФОРМ'!V40</f>
        <v>0</v>
      </c>
      <c r="KU8" s="429">
        <f>'3. КЛУБ_ФОРМ'!W40</f>
        <v>0</v>
      </c>
      <c r="KV8" s="429">
        <f>'3. КЛУБ_ФОРМ'!X40</f>
        <v>0</v>
      </c>
      <c r="KW8" s="429">
        <f>'3. КЛУБ_ФОРМ'!Y40</f>
        <v>0</v>
      </c>
      <c r="KX8" s="429">
        <f>'3. КЛУБ_ФОРМ'!Z40</f>
        <v>0</v>
      </c>
      <c r="KY8" s="429">
        <f>'3. КЛУБ_ФОРМ'!AA40</f>
        <v>0</v>
      </c>
      <c r="KZ8" s="429">
        <f>'3. КЛУБ_ФОРМ'!AB40</f>
        <v>0</v>
      </c>
      <c r="LA8" s="429">
        <f>'3. КЛУБ_ФОРМ'!AC40</f>
        <v>0</v>
      </c>
      <c r="LB8" s="429">
        <f>'3. КЛУБ_ФОРМ'!AD40</f>
        <v>0</v>
      </c>
      <c r="LC8" s="435">
        <f>'3. КЛУБ_ФОРМ'!C41</f>
        <v>0</v>
      </c>
      <c r="LD8" s="435">
        <f>'3. КЛУБ_ФОРМ'!D41</f>
        <v>18</v>
      </c>
      <c r="LE8" s="435">
        <f>'3. КЛУБ_ФОРМ'!E41</f>
        <v>0</v>
      </c>
      <c r="LF8" s="435">
        <f>'3. КЛУБ_ФОРМ'!F41</f>
        <v>4</v>
      </c>
      <c r="LG8" s="435">
        <f>'3. КЛУБ_ФОРМ'!G41</f>
        <v>0</v>
      </c>
      <c r="LH8" s="435">
        <f>'3. КЛУБ_ФОРМ'!H41</f>
        <v>0</v>
      </c>
      <c r="LI8" s="435">
        <f>'3. КЛУБ_ФОРМ'!I41</f>
        <v>0</v>
      </c>
      <c r="LJ8" s="435">
        <f>'3. КЛУБ_ФОРМ'!J41</f>
        <v>0</v>
      </c>
      <c r="LK8" s="435">
        <f>'3. КЛУБ_ФОРМ'!K41</f>
        <v>0</v>
      </c>
      <c r="LL8" s="435">
        <f>'3. КЛУБ_ФОРМ'!L41</f>
        <v>0</v>
      </c>
      <c r="LM8" s="435">
        <f>'3. КЛУБ_ФОРМ'!M41</f>
        <v>0</v>
      </c>
      <c r="LN8" s="435">
        <f>'3. КЛУБ_ФОРМ'!N41</f>
        <v>0</v>
      </c>
      <c r="LO8" s="435">
        <f>'3. КЛУБ_ФОРМ'!O41</f>
        <v>0</v>
      </c>
      <c r="LP8" s="435">
        <f>'3. КЛУБ_ФОРМ'!P41</f>
        <v>0</v>
      </c>
      <c r="LQ8" s="435">
        <f>'3. КЛУБ_ФОРМ'!Q41</f>
        <v>0</v>
      </c>
      <c r="LR8" s="435">
        <f>'3. КЛУБ_ФОРМ'!R41</f>
        <v>0</v>
      </c>
      <c r="LS8" s="435">
        <f>'3. КЛУБ_ФОРМ'!S41</f>
        <v>0</v>
      </c>
      <c r="LT8" s="435">
        <f>'3. КЛУБ_ФОРМ'!T41</f>
        <v>0</v>
      </c>
      <c r="LU8" s="435">
        <f>'3. КЛУБ_ФОРМ'!U41</f>
        <v>0</v>
      </c>
      <c r="LV8" s="435">
        <f>'3. КЛУБ_ФОРМ'!V41</f>
        <v>0</v>
      </c>
      <c r="LW8" s="435">
        <f>'3. КЛУБ_ФОРМ'!W41</f>
        <v>0</v>
      </c>
      <c r="LX8" s="435">
        <f>'3. КЛУБ_ФОРМ'!X41</f>
        <v>0</v>
      </c>
      <c r="LY8" s="435">
        <f>'3. КЛУБ_ФОРМ'!Y41</f>
        <v>0</v>
      </c>
      <c r="LZ8" s="435">
        <f>'3. КЛУБ_ФОРМ'!Z41</f>
        <v>0</v>
      </c>
      <c r="MA8" s="435">
        <f>'3. КЛУБ_ФОРМ'!AA41</f>
        <v>6</v>
      </c>
      <c r="MB8" s="435">
        <f>'3. КЛУБ_ФОРМ'!AB41</f>
        <v>0</v>
      </c>
      <c r="MC8" s="435">
        <f>'3. КЛУБ_ФОРМ'!AC41</f>
        <v>0</v>
      </c>
      <c r="MD8" s="435">
        <f>'3. КЛУБ_ФОРМ'!AD41</f>
        <v>0</v>
      </c>
      <c r="ME8" s="429">
        <f>'3. КЛУБ_ФОРМ'!C42</f>
        <v>0</v>
      </c>
      <c r="MF8" s="429">
        <f>'3. КЛУБ_ФОРМ'!D42</f>
        <v>22</v>
      </c>
      <c r="MG8" s="429">
        <f>'3. КЛУБ_ФОРМ'!E42</f>
        <v>0</v>
      </c>
      <c r="MH8" s="429">
        <f>'3. КЛУБ_ФОРМ'!F42</f>
        <v>3</v>
      </c>
      <c r="MI8" s="429">
        <f>'3. КЛУБ_ФОРМ'!G42</f>
        <v>0</v>
      </c>
      <c r="MJ8" s="429">
        <f>'3. КЛУБ_ФОРМ'!H42</f>
        <v>0</v>
      </c>
      <c r="MK8" s="429">
        <f>'3. КЛУБ_ФОРМ'!I42</f>
        <v>0</v>
      </c>
      <c r="ML8" s="429">
        <f>'3. КЛУБ_ФОРМ'!J42</f>
        <v>0</v>
      </c>
      <c r="MM8" s="429">
        <f>'3. КЛУБ_ФОРМ'!K42</f>
        <v>0</v>
      </c>
      <c r="MN8" s="429">
        <f>'3. КЛУБ_ФОРМ'!L42</f>
        <v>0</v>
      </c>
      <c r="MO8" s="429">
        <f>'3. КЛУБ_ФОРМ'!M42</f>
        <v>0</v>
      </c>
      <c r="MP8" s="429">
        <f>'3. КЛУБ_ФОРМ'!N42</f>
        <v>0</v>
      </c>
      <c r="MQ8" s="429">
        <f>'3. КЛУБ_ФОРМ'!O42</f>
        <v>0</v>
      </c>
      <c r="MR8" s="429">
        <f>'3. КЛУБ_ФОРМ'!P42</f>
        <v>0</v>
      </c>
      <c r="MS8" s="429">
        <f>'3. КЛУБ_ФОРМ'!Q42</f>
        <v>0</v>
      </c>
      <c r="MT8" s="429">
        <f>'3. КЛУБ_ФОРМ'!R42</f>
        <v>0</v>
      </c>
      <c r="MU8" s="429">
        <f>'3. КЛУБ_ФОРМ'!S42</f>
        <v>0</v>
      </c>
      <c r="MV8" s="429">
        <f>'3. КЛУБ_ФОРМ'!T42</f>
        <v>0</v>
      </c>
      <c r="MW8" s="429">
        <f>'3. КЛУБ_ФОРМ'!U42</f>
        <v>0</v>
      </c>
      <c r="MX8" s="429">
        <f>'3. КЛУБ_ФОРМ'!V42</f>
        <v>0</v>
      </c>
      <c r="MY8" s="429">
        <f>'3. КЛУБ_ФОРМ'!W42</f>
        <v>0</v>
      </c>
      <c r="MZ8" s="429">
        <f>'3. КЛУБ_ФОРМ'!X42</f>
        <v>0</v>
      </c>
      <c r="NA8" s="429">
        <f>'3. КЛУБ_ФОРМ'!Y42</f>
        <v>15</v>
      </c>
      <c r="NB8" s="429">
        <f>'3. КЛУБ_ФОРМ'!Z42</f>
        <v>0</v>
      </c>
      <c r="NC8" s="429">
        <f>'3. КЛУБ_ФОРМ'!AA42</f>
        <v>0</v>
      </c>
      <c r="ND8" s="429">
        <f>'3. КЛУБ_ФОРМ'!AB42</f>
        <v>0</v>
      </c>
      <c r="NE8" s="429">
        <f>'3. КЛУБ_ФОРМ'!AC42</f>
        <v>0</v>
      </c>
      <c r="NF8" s="429">
        <f>'3. КЛУБ_ФОРМ'!AD42</f>
        <v>0</v>
      </c>
      <c r="NG8" s="435">
        <f>'3. КЛУБ_ФОРМ'!C43</f>
        <v>0</v>
      </c>
      <c r="NH8" s="435">
        <f>'3. КЛУБ_ФОРМ'!D43</f>
        <v>0</v>
      </c>
      <c r="NI8" s="435">
        <f>'3. КЛУБ_ФОРМ'!E43</f>
        <v>0</v>
      </c>
      <c r="NJ8" s="435">
        <f>'3. КЛУБ_ФОРМ'!F43</f>
        <v>0</v>
      </c>
      <c r="NK8" s="435">
        <f>'3. КЛУБ_ФОРМ'!G43</f>
        <v>0</v>
      </c>
      <c r="NL8" s="435">
        <f>'3. КЛУБ_ФОРМ'!H43</f>
        <v>0</v>
      </c>
      <c r="NM8" s="435">
        <f>'3. КЛУБ_ФОРМ'!I43</f>
        <v>0</v>
      </c>
      <c r="NN8" s="435">
        <f>'3. КЛУБ_ФОРМ'!J43</f>
        <v>0</v>
      </c>
      <c r="NO8" s="435">
        <f>'3. КЛУБ_ФОРМ'!K43</f>
        <v>0</v>
      </c>
      <c r="NP8" s="435">
        <f>'3. КЛУБ_ФОРМ'!L43</f>
        <v>0</v>
      </c>
      <c r="NQ8" s="435">
        <f>'3. КЛУБ_ФОРМ'!M43</f>
        <v>0</v>
      </c>
      <c r="NR8" s="435">
        <f>'3. КЛУБ_ФОРМ'!N43</f>
        <v>0</v>
      </c>
      <c r="NS8" s="435">
        <f>'3. КЛУБ_ФОРМ'!O43</f>
        <v>0</v>
      </c>
      <c r="NT8" s="435">
        <f>'3. КЛУБ_ФОРМ'!P43</f>
        <v>0</v>
      </c>
      <c r="NU8" s="435">
        <f>'3. КЛУБ_ФОРМ'!Q43</f>
        <v>0</v>
      </c>
      <c r="NV8" s="435">
        <f>'3. КЛУБ_ФОРМ'!R43</f>
        <v>0</v>
      </c>
      <c r="NW8" s="435">
        <f>'3. КЛУБ_ФОРМ'!S43</f>
        <v>0</v>
      </c>
      <c r="NX8" s="435">
        <f>'3. КЛУБ_ФОРМ'!T43</f>
        <v>16</v>
      </c>
      <c r="NY8" s="435">
        <f>'3. КЛУБ_ФОРМ'!U43</f>
        <v>0</v>
      </c>
      <c r="NZ8" s="435">
        <f>'3. КЛУБ_ФОРМ'!V43</f>
        <v>0</v>
      </c>
      <c r="OA8" s="435">
        <f>'3. КЛУБ_ФОРМ'!W43</f>
        <v>0</v>
      </c>
      <c r="OB8" s="435">
        <f>'3. КЛУБ_ФОРМ'!X43</f>
        <v>0</v>
      </c>
      <c r="OC8" s="435">
        <f>'3. КЛУБ_ФОРМ'!Y43</f>
        <v>0</v>
      </c>
      <c r="OD8" s="435">
        <f>'3. КЛУБ_ФОРМ'!Z43</f>
        <v>0</v>
      </c>
      <c r="OE8" s="435">
        <f>'3. КЛУБ_ФОРМ'!AA43</f>
        <v>0</v>
      </c>
      <c r="OF8" s="435">
        <f>'3. КЛУБ_ФОРМ'!AB43</f>
        <v>0</v>
      </c>
      <c r="OG8" s="435">
        <f>'3. КЛУБ_ФОРМ'!AC43</f>
        <v>0</v>
      </c>
      <c r="OH8" s="435">
        <f>'3. КЛУБ_ФОРМ'!AD43</f>
        <v>0</v>
      </c>
      <c r="OI8" s="429">
        <f>'3. КЛУБ_ФОРМ'!C44</f>
        <v>0</v>
      </c>
      <c r="OJ8" s="429">
        <f>'3. КЛУБ_ФОРМ'!D44</f>
        <v>0</v>
      </c>
      <c r="OK8" s="429">
        <f>'3. КЛУБ_ФОРМ'!E44</f>
        <v>0</v>
      </c>
      <c r="OL8" s="429">
        <f>'3. КЛУБ_ФОРМ'!F44</f>
        <v>0</v>
      </c>
      <c r="OM8" s="429">
        <f>'3. КЛУБ_ФОРМ'!G44</f>
        <v>0</v>
      </c>
      <c r="ON8" s="429">
        <f>'3. КЛУБ_ФОРМ'!H44</f>
        <v>0</v>
      </c>
      <c r="OO8" s="429">
        <f>'3. КЛУБ_ФОРМ'!I44</f>
        <v>0</v>
      </c>
      <c r="OP8" s="429">
        <f>'3. КЛУБ_ФОРМ'!J44</f>
        <v>0</v>
      </c>
      <c r="OQ8" s="429">
        <f>'3. КЛУБ_ФОРМ'!K44</f>
        <v>0</v>
      </c>
      <c r="OR8" s="429">
        <f>'3. КЛУБ_ФОРМ'!L44</f>
        <v>0</v>
      </c>
      <c r="OS8" s="429">
        <f>'3. КЛУБ_ФОРМ'!M44</f>
        <v>0</v>
      </c>
      <c r="OT8" s="429">
        <f>'3. КЛУБ_ФОРМ'!N44</f>
        <v>0</v>
      </c>
      <c r="OU8" s="429">
        <f>'3. КЛУБ_ФОРМ'!O44</f>
        <v>0</v>
      </c>
      <c r="OV8" s="429">
        <f>'3. КЛУБ_ФОРМ'!P44</f>
        <v>0</v>
      </c>
      <c r="OW8" s="429">
        <f>'3. КЛУБ_ФОРМ'!Q44</f>
        <v>0</v>
      </c>
      <c r="OX8" s="429">
        <f>'3. КЛУБ_ФОРМ'!R44</f>
        <v>0</v>
      </c>
      <c r="OY8" s="429">
        <f>'3. КЛУБ_ФОРМ'!S44</f>
        <v>0</v>
      </c>
      <c r="OZ8" s="429">
        <f>'3. КЛУБ_ФОРМ'!T44</f>
        <v>0</v>
      </c>
      <c r="PA8" s="429">
        <f>'3. КЛУБ_ФОРМ'!U44</f>
        <v>0</v>
      </c>
      <c r="PB8" s="429">
        <f>'3. КЛУБ_ФОРМ'!V44</f>
        <v>0</v>
      </c>
      <c r="PC8" s="429">
        <f>'3. КЛУБ_ФОРМ'!W44</f>
        <v>0</v>
      </c>
      <c r="PD8" s="429">
        <f>'3. КЛУБ_ФОРМ'!X44</f>
        <v>0</v>
      </c>
      <c r="PE8" s="429">
        <f>'3. КЛУБ_ФОРМ'!Y44</f>
        <v>0</v>
      </c>
      <c r="PF8" s="429">
        <f>'3. КЛУБ_ФОРМ'!Z44</f>
        <v>0</v>
      </c>
      <c r="PG8" s="429">
        <f>'3. КЛУБ_ФОРМ'!AA44</f>
        <v>0</v>
      </c>
      <c r="PH8" s="429">
        <f>'3. КЛУБ_ФОРМ'!AB44</f>
        <v>0</v>
      </c>
      <c r="PI8" s="429">
        <f>'3. КЛУБ_ФОРМ'!AC44</f>
        <v>0</v>
      </c>
      <c r="PJ8" s="436">
        <f>'3. КЛУБ_ФОРМ'!AD44</f>
        <v>0</v>
      </c>
      <c r="PK8" s="435">
        <f>'3. КЛУБ_ФОРМ'!C45</f>
        <v>0</v>
      </c>
      <c r="PL8" s="435">
        <f>'3. КЛУБ_ФОРМ'!D45</f>
        <v>40</v>
      </c>
      <c r="PM8" s="435">
        <f>'3. КЛУБ_ФОРМ'!E45</f>
        <v>0</v>
      </c>
      <c r="PN8" s="435">
        <f>'3. КЛУБ_ФОРМ'!F45</f>
        <v>7</v>
      </c>
      <c r="PO8" s="435">
        <f>'3. КЛУБ_ФОРМ'!G45</f>
        <v>54</v>
      </c>
      <c r="PP8" s="435">
        <f>'3. КЛУБ_ФОРМ'!H45</f>
        <v>84</v>
      </c>
      <c r="PQ8" s="435">
        <f>'3. КЛУБ_ФОРМ'!I45</f>
        <v>0</v>
      </c>
      <c r="PR8" s="435">
        <f>'3. КЛУБ_ФОРМ'!J45</f>
        <v>206</v>
      </c>
      <c r="PS8" s="435">
        <f>'3. КЛУБ_ФОРМ'!K45</f>
        <v>0</v>
      </c>
      <c r="PT8" s="435">
        <f>'3. КЛУБ_ФОРМ'!L45</f>
        <v>0</v>
      </c>
      <c r="PU8" s="435">
        <f>'3. КЛУБ_ФОРМ'!M45</f>
        <v>0</v>
      </c>
      <c r="PV8" s="435">
        <f>'3. КЛУБ_ФОРМ'!N45</f>
        <v>0</v>
      </c>
      <c r="PW8" s="435">
        <f>'3. КЛУБ_ФОРМ'!O45</f>
        <v>0</v>
      </c>
      <c r="PX8" s="435">
        <f>'3. КЛУБ_ФОРМ'!P45</f>
        <v>0</v>
      </c>
      <c r="PY8" s="435">
        <f>'3. КЛУБ_ФОРМ'!Q45</f>
        <v>0</v>
      </c>
      <c r="PZ8" s="435">
        <f>'3. КЛУБ_ФОРМ'!R45</f>
        <v>5</v>
      </c>
      <c r="QA8" s="435">
        <f>'3. КЛУБ_ФОРМ'!S45</f>
        <v>0</v>
      </c>
      <c r="QB8" s="435">
        <f>'3. КЛУБ_ФОРМ'!T45</f>
        <v>16</v>
      </c>
      <c r="QC8" s="435">
        <f>'3. КЛУБ_ФОРМ'!U45</f>
        <v>0</v>
      </c>
      <c r="QD8" s="435">
        <f>'3. КЛУБ_ФОРМ'!V45</f>
        <v>0</v>
      </c>
      <c r="QE8" s="435">
        <f>'3. КЛУБ_ФОРМ'!W45</f>
        <v>0</v>
      </c>
      <c r="QF8" s="435">
        <f>'3. КЛУБ_ФОРМ'!X45</f>
        <v>44</v>
      </c>
      <c r="QG8" s="435">
        <f>'3. КЛУБ_ФОРМ'!Y45</f>
        <v>23</v>
      </c>
      <c r="QH8" s="435">
        <f>'3. КЛУБ_ФОРМ'!Z45</f>
        <v>43</v>
      </c>
      <c r="QI8" s="435">
        <f>'3. КЛУБ_ФОРМ'!AA45</f>
        <v>55</v>
      </c>
      <c r="QJ8" s="435">
        <f>'3. КЛУБ_ФОРМ'!AB45</f>
        <v>0</v>
      </c>
      <c r="QK8" s="435">
        <f>'3. КЛУБ_ФОРМ'!AC45</f>
        <v>23</v>
      </c>
      <c r="QL8" s="435">
        <f>'3. КЛУБ_ФОРМ'!AD45</f>
        <v>0</v>
      </c>
      <c r="QM8" s="438"/>
      <c r="QN8" s="439">
        <f>'3. КЛУБ_ФОРМ'!C52</f>
        <v>1</v>
      </c>
      <c r="QO8" s="430">
        <f>'3. КЛУБ_ФОРМ'!C53</f>
        <v>22</v>
      </c>
      <c r="QP8" s="430">
        <f>'3. КЛУБ_ФОРМ'!C54</f>
        <v>3</v>
      </c>
      <c r="QQ8" s="430">
        <f>'3. КЛУБ_ФОРМ'!C55</f>
        <v>21</v>
      </c>
      <c r="QR8" s="430">
        <f>'3. КЛУБ_ФОРМ'!C56</f>
        <v>4</v>
      </c>
      <c r="QS8" s="430">
        <f>'3. КЛУБ_ФОРМ'!C57</f>
        <v>51</v>
      </c>
      <c r="QT8" s="431">
        <f>'3. КЛУБ_ФОРМ'!D52</f>
        <v>1</v>
      </c>
      <c r="QU8" s="431">
        <f>'3. КЛУБ_ФОРМ'!D53</f>
        <v>26</v>
      </c>
      <c r="QV8" s="431">
        <f>'3. КЛУБ_ФОРМ'!D54</f>
        <v>1</v>
      </c>
      <c r="QW8" s="431">
        <f>'3. КЛУБ_ФОРМ'!D55</f>
        <v>24</v>
      </c>
      <c r="QX8" s="431">
        <f>'3. КЛУБ_ФОРМ'!D56</f>
        <v>10</v>
      </c>
      <c r="QY8" s="431">
        <f>'3. КЛУБ_ФОРМ'!D57</f>
        <v>62</v>
      </c>
      <c r="QZ8" s="430">
        <f>'3. КЛУБ_ФОРМ'!E52</f>
        <v>11</v>
      </c>
      <c r="RA8" s="430">
        <f>'3. КЛУБ_ФОРМ'!E53</f>
        <v>9</v>
      </c>
      <c r="RB8" s="430">
        <f>'3. КЛУБ_ФОРМ'!E54</f>
        <v>1</v>
      </c>
      <c r="RC8" s="430">
        <f>'3. КЛУБ_ФОРМ'!E55</f>
        <v>7</v>
      </c>
      <c r="RD8" s="430">
        <f>'3. КЛУБ_ФОРМ'!E56</f>
        <v>7</v>
      </c>
      <c r="RE8" s="430">
        <f>'3. КЛУБ_ФОРМ'!E57</f>
        <v>35</v>
      </c>
      <c r="RF8" s="431">
        <f>'3. КЛУБ_ФОРМ'!F52</f>
        <v>9</v>
      </c>
      <c r="RG8" s="431">
        <f>'3. КЛУБ_ФОРМ'!F53</f>
        <v>7</v>
      </c>
      <c r="RH8" s="431">
        <f>'3. КЛУБ_ФОРМ'!F54</f>
        <v>4</v>
      </c>
      <c r="RI8" s="431">
        <f>'3. КЛУБ_ФОРМ'!F55</f>
        <v>4</v>
      </c>
      <c r="RJ8" s="431">
        <f>'3. КЛУБ_ФОРМ'!F56</f>
        <v>2</v>
      </c>
      <c r="RK8" s="431">
        <f>'3. КЛУБ_ФОРМ'!F57</f>
        <v>26</v>
      </c>
      <c r="RL8" s="430">
        <f>'3. КЛУБ_ФОРМ'!G52</f>
        <v>4</v>
      </c>
      <c r="RM8" s="430">
        <f>'3. КЛУБ_ФОРМ'!G53</f>
        <v>16</v>
      </c>
      <c r="RN8" s="430">
        <f>'3. КЛУБ_ФОРМ'!G54</f>
        <v>3</v>
      </c>
      <c r="RO8" s="430">
        <f>'3. КЛУБ_ФОРМ'!G55</f>
        <v>11</v>
      </c>
      <c r="RP8" s="430">
        <f>'3. КЛУБ_ФОРМ'!G56</f>
        <v>2</v>
      </c>
      <c r="RQ8" s="430">
        <f>'3. КЛУБ_ФОРМ'!G57</f>
        <v>36</v>
      </c>
      <c r="RR8" s="431">
        <f>'3. КЛУБ_ФОРМ'!H52</f>
        <v>1</v>
      </c>
      <c r="RS8" s="431">
        <f>'3. КЛУБ_ФОРМ'!H53</f>
        <v>1</v>
      </c>
      <c r="RT8" s="431">
        <f>'3. КЛУБ_ФОРМ'!H54</f>
        <v>4</v>
      </c>
      <c r="RU8" s="431">
        <f>'3. КЛУБ_ФОРМ'!H55</f>
        <v>0</v>
      </c>
      <c r="RV8" s="431">
        <f>'3. КЛУБ_ФОРМ'!H56</f>
        <v>0</v>
      </c>
      <c r="RW8" s="440">
        <f>'3. КЛУБ_ФОРМ'!H57</f>
        <v>6</v>
      </c>
      <c r="RX8" s="441"/>
      <c r="RY8" s="439">
        <f>'3. КЛУБ_ФОРМ'!O52</f>
        <v>0</v>
      </c>
      <c r="RZ8" s="430">
        <f>'3. КЛУБ_ФОРМ'!O53</f>
        <v>0</v>
      </c>
      <c r="SA8" s="430">
        <f>'3. КЛУБ_ФОРМ'!O54</f>
        <v>0</v>
      </c>
      <c r="SB8" s="430">
        <f>'3. КЛУБ_ФОРМ'!O55</f>
        <v>0</v>
      </c>
      <c r="SC8" s="431">
        <f>'3. КЛУБ_ФОРМ'!P52</f>
        <v>3</v>
      </c>
      <c r="SD8" s="431">
        <f>'3. КЛУБ_ФОРМ'!P53</f>
        <v>0</v>
      </c>
      <c r="SE8" s="431">
        <f>'3. КЛУБ_ФОРМ'!P54</f>
        <v>0</v>
      </c>
      <c r="SF8" s="431">
        <f>'3. КЛУБ_ФОРМ'!P55</f>
        <v>0</v>
      </c>
      <c r="SG8" s="430">
        <f>'3. КЛУБ_ФОРМ'!Q52</f>
        <v>0</v>
      </c>
      <c r="SH8" s="430">
        <f>'3. КЛУБ_ФОРМ'!Q53</f>
        <v>0</v>
      </c>
      <c r="SI8" s="430">
        <f>'3. КЛУБ_ФОРМ'!Q54</f>
        <v>0</v>
      </c>
      <c r="SJ8" s="442">
        <f>'3. КЛУБ_ФОРМ'!Q55</f>
        <v>0</v>
      </c>
      <c r="SK8" s="443"/>
      <c r="SL8" s="444">
        <f>'4. КУЛЬТ_МАС_МЕР'!C13</f>
        <v>226</v>
      </c>
      <c r="SM8" s="445">
        <f>'4. КУЛЬТ_МАС_МЕР'!C14</f>
        <v>15359</v>
      </c>
      <c r="SN8" s="445">
        <f>'4. КУЛЬТ_МАС_МЕР'!C15</f>
        <v>4500</v>
      </c>
      <c r="SO8" s="446">
        <f>'4. КУЛЬТ_МАС_МЕР'!D13</f>
        <v>209</v>
      </c>
      <c r="SP8" s="446">
        <f>'4. КУЛЬТ_МАС_МЕР'!D14</f>
        <v>19100</v>
      </c>
      <c r="SQ8" s="446">
        <f>'4. КУЛЬТ_МАС_МЕР'!D15</f>
        <v>6100</v>
      </c>
      <c r="SR8" s="445">
        <f>'4. КУЛЬТ_МАС_МЕР'!E13</f>
        <v>137</v>
      </c>
      <c r="SS8" s="445">
        <f>'4. КУЛЬТ_МАС_МЕР'!E14</f>
        <v>6496</v>
      </c>
      <c r="ST8" s="445">
        <f>'4. КУЛЬТ_МАС_МЕР'!E15</f>
        <v>3507</v>
      </c>
      <c r="SU8" s="446">
        <f>'4. КУЛЬТ_МАС_МЕР'!F13</f>
        <v>102</v>
      </c>
      <c r="SV8" s="446">
        <f>'4. КУЛЬТ_МАС_МЕР'!F14</f>
        <v>5043</v>
      </c>
      <c r="SW8" s="446">
        <f>'4. КУЛЬТ_МАС_МЕР'!F15</f>
        <v>1200</v>
      </c>
      <c r="SX8" s="445">
        <f>'4. КУЛЬТ_МАС_МЕР'!G13</f>
        <v>127</v>
      </c>
      <c r="SY8" s="445">
        <f>'4. КУЛЬТ_МАС_МЕР'!G14</f>
        <v>5249</v>
      </c>
      <c r="SZ8" s="445">
        <f>'4. КУЛЬТ_МАС_МЕР'!G15</f>
        <v>1350</v>
      </c>
      <c r="TA8" s="446">
        <f>'4. КУЛЬТ_МАС_МЕР'!H13</f>
        <v>57</v>
      </c>
      <c r="TB8" s="446">
        <f>'4. КУЛЬТ_МАС_МЕР'!H14</f>
        <v>2361</v>
      </c>
      <c r="TC8" s="446">
        <f>'4. КУЛЬТ_МАС_МЕР'!H15</f>
        <v>1629</v>
      </c>
      <c r="TD8" s="445">
        <f>'4. КУЛЬТ_МАС_МЕР'!I13</f>
        <v>45</v>
      </c>
      <c r="TE8" s="445">
        <f>'4. КУЛЬТ_МАС_МЕР'!I14</f>
        <v>1685</v>
      </c>
      <c r="TF8" s="445">
        <f>'4. КУЛЬТ_МАС_МЕР'!I15</f>
        <v>569</v>
      </c>
      <c r="TG8" s="446">
        <f>'4. КУЛЬТ_МАС_МЕР'!J13</f>
        <v>52</v>
      </c>
      <c r="TH8" s="446">
        <f>'4. КУЛЬТ_МАС_МЕР'!J14</f>
        <v>1238</v>
      </c>
      <c r="TI8" s="446">
        <f>'4. КУЛЬТ_МАС_МЕР'!J15</f>
        <v>589</v>
      </c>
      <c r="TJ8" s="445">
        <f>'4. КУЛЬТ_МАС_МЕР'!K13</f>
        <v>68</v>
      </c>
      <c r="TK8" s="445">
        <f>'4. КУЛЬТ_МАС_МЕР'!K14</f>
        <v>865</v>
      </c>
      <c r="TL8" s="445">
        <f>'4. КУЛЬТ_МАС_МЕР'!K15</f>
        <v>300</v>
      </c>
      <c r="TM8" s="446">
        <f>'4. КУЛЬТ_МАС_МЕР'!L13</f>
        <v>62</v>
      </c>
      <c r="TN8" s="446">
        <f>'4. КУЛЬТ_МАС_МЕР'!L14</f>
        <v>7126</v>
      </c>
      <c r="TO8" s="446">
        <f>'4. КУЛЬТ_МАС_МЕР'!L15</f>
        <v>3500</v>
      </c>
      <c r="TP8" s="445">
        <f>'4. КУЛЬТ_МАС_МЕР'!M13</f>
        <v>64</v>
      </c>
      <c r="TQ8" s="445">
        <f>'4. КУЛЬТ_МАС_МЕР'!M14</f>
        <v>7562</v>
      </c>
      <c r="TR8" s="445">
        <f>'4. КУЛЬТ_МАС_МЕР'!M15</f>
        <v>3658</v>
      </c>
      <c r="TS8" s="446">
        <f>'4. КУЛЬТ_МАС_МЕР'!N13</f>
        <v>29</v>
      </c>
      <c r="TT8" s="446">
        <f>'4. КУЛЬТ_МАС_МЕР'!N14</f>
        <v>1205</v>
      </c>
      <c r="TU8" s="447">
        <f>'4. КУЛЬТ_МАС_МЕР'!N15</f>
        <v>896</v>
      </c>
      <c r="TV8" s="443"/>
      <c r="TW8" s="444">
        <f>'4. КУЛЬТ_МАС_МЕР'!C22</f>
        <v>11</v>
      </c>
      <c r="TX8" s="445">
        <f>'4. КУЛЬТ_МАС_МЕР'!C23</f>
        <v>337</v>
      </c>
      <c r="TY8" s="445">
        <f>'4. КУЛЬТ_МАС_МЕР'!C24</f>
        <v>70</v>
      </c>
      <c r="TZ8" s="448">
        <f>'4. КУЛЬТ_МАС_МЕР'!D22</f>
        <v>9</v>
      </c>
      <c r="UA8" s="448">
        <f>'4. КУЛЬТ_МАС_МЕР'!D23</f>
        <v>459</v>
      </c>
      <c r="UB8" s="448">
        <f>'4. КУЛЬТ_МАС_МЕР'!D24</f>
        <v>119</v>
      </c>
      <c r="UC8" s="445">
        <f>'4. КУЛЬТ_МАС_МЕР'!E22</f>
        <v>3</v>
      </c>
      <c r="UD8" s="445">
        <f>'4. КУЛЬТ_МАС_МЕР'!E23</f>
        <v>69</v>
      </c>
      <c r="UE8" s="445">
        <f>'4. КУЛЬТ_МАС_МЕР'!E24</f>
        <v>25</v>
      </c>
      <c r="UF8" s="446">
        <f>'4. КУЛЬТ_МАС_МЕР'!F22</f>
        <v>5</v>
      </c>
      <c r="UG8" s="446">
        <f>'4. КУЛЬТ_МАС_МЕР'!F23</f>
        <v>275</v>
      </c>
      <c r="UH8" s="446">
        <f>'4. КУЛЬТ_МАС_МЕР'!F24</f>
        <v>55</v>
      </c>
      <c r="UI8" s="445">
        <f>'4. КУЛЬТ_МАС_МЕР'!G22</f>
        <v>6</v>
      </c>
      <c r="UJ8" s="445">
        <f>'4. КУЛЬТ_МАС_МЕР'!G23</f>
        <v>339</v>
      </c>
      <c r="UK8" s="445">
        <f>'4. КУЛЬТ_МАС_МЕР'!G24</f>
        <v>45</v>
      </c>
      <c r="UL8" s="446">
        <f>'4. КУЛЬТ_МАС_МЕР'!H22</f>
        <v>3</v>
      </c>
      <c r="UM8" s="446">
        <f>'4. КУЛЬТ_МАС_МЕР'!H23</f>
        <v>55</v>
      </c>
      <c r="UN8" s="446">
        <f>'4. КУЛЬТ_МАС_МЕР'!H24</f>
        <v>12</v>
      </c>
      <c r="UO8" s="445">
        <f>'4. КУЛЬТ_МАС_МЕР'!I22</f>
        <v>48</v>
      </c>
      <c r="UP8" s="445">
        <f>'4. КУЛЬТ_МАС_МЕР'!I23</f>
        <v>2500</v>
      </c>
      <c r="UQ8" s="445">
        <f>'4. КУЛЬТ_МАС_МЕР'!I24</f>
        <v>1000</v>
      </c>
      <c r="UR8" s="446">
        <f>'4. КУЛЬТ_МАС_МЕР'!J22</f>
        <v>39</v>
      </c>
      <c r="US8" s="446">
        <f>'4. КУЛЬТ_МАС_МЕР'!J23</f>
        <v>1905</v>
      </c>
      <c r="UT8" s="446">
        <f>'4. КУЛЬТ_МАС_МЕР'!J24</f>
        <v>1200</v>
      </c>
      <c r="UU8" s="445">
        <f>'4. КУЛЬТ_МАС_МЕР'!K22</f>
        <v>10</v>
      </c>
      <c r="UV8" s="445">
        <f>'4. КУЛЬТ_МАС_МЕР'!K23</f>
        <v>1300</v>
      </c>
      <c r="UW8" s="445">
        <f>'4. КУЛЬТ_МАС_МЕР'!K24</f>
        <v>418</v>
      </c>
      <c r="UX8" s="446">
        <f>'4. КУЛЬТ_МАС_МЕР'!L22</f>
        <v>4</v>
      </c>
      <c r="UY8" s="446">
        <f>'4. КУЛЬТ_МАС_МЕР'!L23</f>
        <v>84</v>
      </c>
      <c r="UZ8" s="446">
        <f>'4. КУЛЬТ_МАС_МЕР'!L24</f>
        <v>24</v>
      </c>
      <c r="VA8" s="445">
        <f>'4. КУЛЬТ_МАС_МЕР'!M22</f>
        <v>2</v>
      </c>
      <c r="VB8" s="445">
        <f>'4. КУЛЬТ_МАС_МЕР'!M23</f>
        <v>55</v>
      </c>
      <c r="VC8" s="445">
        <f>'4. КУЛЬТ_МАС_МЕР'!M24</f>
        <v>14</v>
      </c>
      <c r="VD8" s="446">
        <f>'4. КУЛЬТ_МАС_МЕР'!N22</f>
        <v>3</v>
      </c>
      <c r="VE8" s="446">
        <f>'4. КУЛЬТ_МАС_МЕР'!N23</f>
        <v>50</v>
      </c>
      <c r="VF8" s="447">
        <f>'4. КУЛЬТ_МАС_МЕР'!N24</f>
        <v>3</v>
      </c>
      <c r="VG8" s="443"/>
      <c r="VH8" s="449">
        <f>'4. КУЛЬТ_МАС_МЕР'!C30</f>
        <v>57</v>
      </c>
      <c r="VI8" s="450">
        <f>'4. КУЛЬТ_МАС_МЕР'!C31</f>
        <v>15322</v>
      </c>
      <c r="VJ8" s="451">
        <f>'4. КУЛЬТ_МАС_МЕР'!D30</f>
        <v>60</v>
      </c>
      <c r="VK8" s="451">
        <f>'4. КУЛЬТ_МАС_МЕР'!D31</f>
        <v>16664</v>
      </c>
      <c r="VL8" s="450">
        <f>'4. КУЛЬТ_МАС_МЕР'!E30</f>
        <v>25</v>
      </c>
      <c r="VM8" s="452">
        <f>'4. КУЛЬТ_МАС_МЕР'!E31</f>
        <v>5701</v>
      </c>
      <c r="VN8" s="443"/>
      <c r="VO8" s="453">
        <f>'4. КУЛЬТ_МАС_МЕР'!I30</f>
        <v>58</v>
      </c>
      <c r="VP8" s="446" t="str">
        <f>'4. КУЛЬТ_МАС_МЕР'!I31</f>
        <v>Молодежь 
14 - 35 лет/
Участники клубных формирований</v>
      </c>
      <c r="VQ8" s="445">
        <f>'4. КУЛЬТ_МАС_МЕР'!J30</f>
        <v>63</v>
      </c>
      <c r="VR8" s="445" t="str">
        <f>'4. КУЛЬТ_МАС_МЕР'!J31</f>
        <v>Молодежь 
14 - 35 лет/
Участники клубных формирований</v>
      </c>
      <c r="VS8" s="446">
        <f>'4. КУЛЬТ_МАС_МЕР'!K30</f>
        <v>95</v>
      </c>
      <c r="VT8" s="447" t="str">
        <f>'4. КУЛЬТ_МАС_МЕР'!K31</f>
        <v>Молодежь 
14 - 35 лет/
Участники клубных формирований</v>
      </c>
      <c r="VU8" s="443"/>
      <c r="VV8" s="444">
        <f>'4. КУЛЬТ_МАС_МЕР'!C38</f>
        <v>95</v>
      </c>
      <c r="VW8" s="445">
        <f>'4. КУЛЬТ_МАС_МЕР'!C39</f>
        <v>19600</v>
      </c>
      <c r="VX8" s="445">
        <f>'4. КУЛЬТ_МАС_МЕР'!C40</f>
        <v>5680</v>
      </c>
      <c r="VY8" s="448">
        <f>'4. КУЛЬТ_МАС_МЕР'!D38</f>
        <v>84</v>
      </c>
      <c r="VZ8" s="448">
        <f>'4. КУЛЬТ_МАС_МЕР'!D39</f>
        <v>12602</v>
      </c>
      <c r="WA8" s="448">
        <f>'4. КУЛЬТ_МАС_МЕР'!D40</f>
        <v>4556</v>
      </c>
      <c r="WB8" s="445">
        <f>'4. КУЛЬТ_МАС_МЕР'!E38</f>
        <v>73</v>
      </c>
      <c r="WC8" s="445">
        <f>'4. КУЛЬТ_МАС_МЕР'!E39</f>
        <v>7254</v>
      </c>
      <c r="WD8" s="445">
        <f>'4. КУЛЬТ_МАС_МЕР'!E40</f>
        <v>2460</v>
      </c>
      <c r="WE8" s="446">
        <f>'4. КУЛЬТ_МАС_МЕР'!F38</f>
        <v>28</v>
      </c>
      <c r="WF8" s="446">
        <f>'4. КУЛЬТ_МАС_МЕР'!F39</f>
        <v>392</v>
      </c>
      <c r="WG8" s="446">
        <f>'4. КУЛЬТ_МАС_МЕР'!F40</f>
        <v>295</v>
      </c>
      <c r="WH8" s="445">
        <f>'4. КУЛЬТ_МАС_МЕР'!G38</f>
        <v>23</v>
      </c>
      <c r="WI8" s="445">
        <f>'4. КУЛЬТ_МАС_МЕР'!G39</f>
        <v>398</v>
      </c>
      <c r="WJ8" s="445">
        <f>'4. КУЛЬТ_МАС_МЕР'!G40</f>
        <v>306</v>
      </c>
      <c r="WK8" s="446">
        <f>'4. КУЛЬТ_МАС_МЕР'!H38</f>
        <v>22</v>
      </c>
      <c r="WL8" s="446">
        <f>'4. КУЛЬТ_МАС_МЕР'!H39</f>
        <v>748</v>
      </c>
      <c r="WM8" s="446">
        <f>'4. КУЛЬТ_МАС_МЕР'!H40</f>
        <v>382</v>
      </c>
      <c r="WN8" s="445">
        <f>'4. КУЛЬТ_МАС_МЕР'!I38</f>
        <v>2</v>
      </c>
      <c r="WO8" s="445">
        <f>'4. КУЛЬТ_МАС_МЕР'!I39</f>
        <v>236</v>
      </c>
      <c r="WP8" s="445">
        <f>'4. КУЛЬТ_МАС_МЕР'!I40</f>
        <v>30</v>
      </c>
      <c r="WQ8" s="446">
        <f>'4. КУЛЬТ_МАС_МЕР'!J38</f>
        <v>0</v>
      </c>
      <c r="WR8" s="446">
        <f>'4. КУЛЬТ_МАС_МЕР'!J39</f>
        <v>0</v>
      </c>
      <c r="WS8" s="446">
        <f>'4. КУЛЬТ_МАС_МЕР'!J40</f>
        <v>0</v>
      </c>
      <c r="WT8" s="445">
        <f>'4. КУЛЬТ_МАС_МЕР'!K38</f>
        <v>1</v>
      </c>
      <c r="WU8" s="445">
        <f>'4. КУЛЬТ_МАС_МЕР'!K39</f>
        <v>45</v>
      </c>
      <c r="WV8" s="445">
        <f>'4. КУЛЬТ_МАС_МЕР'!K40</f>
        <v>14</v>
      </c>
      <c r="WW8" s="446">
        <f>'4. КУЛЬТ_МАС_МЕР'!L38</f>
        <v>11</v>
      </c>
      <c r="WX8" s="446">
        <f>'4. КУЛЬТ_МАС_МЕР'!L39</f>
        <v>308</v>
      </c>
      <c r="WY8" s="446">
        <f>'4. КУЛЬТ_МАС_МЕР'!L40</f>
        <v>98</v>
      </c>
      <c r="WZ8" s="445">
        <f>'4. КУЛЬТ_МАС_МЕР'!M38</f>
        <v>15</v>
      </c>
      <c r="XA8" s="445">
        <f>'4. КУЛЬТ_МАС_МЕР'!M39</f>
        <v>338</v>
      </c>
      <c r="XB8" s="445">
        <f>'4. КУЛЬТ_МАС_МЕР'!M40</f>
        <v>105</v>
      </c>
      <c r="XC8" s="446">
        <f>'4. КУЛЬТ_МАС_МЕР'!N38</f>
        <v>22</v>
      </c>
      <c r="XD8" s="446">
        <f>'4. КУЛЬТ_МАС_МЕР'!N39</f>
        <v>237</v>
      </c>
      <c r="XE8" s="447">
        <f>'4. КУЛЬТ_МАС_МЕР'!N40</f>
        <v>65</v>
      </c>
      <c r="XF8" s="454"/>
      <c r="XG8" s="444">
        <f>'4. КУЛЬТ_МАС_МЕР'!C47</f>
        <v>61</v>
      </c>
      <c r="XH8" s="445">
        <f>'4. КУЛЬТ_МАС_МЕР'!C48</f>
        <v>352</v>
      </c>
      <c r="XI8" s="448">
        <f>'4. КУЛЬТ_МАС_МЕР'!D47</f>
        <v>59</v>
      </c>
      <c r="XJ8" s="448">
        <f>'4. КУЛЬТ_МАС_МЕР'!D48</f>
        <v>371</v>
      </c>
      <c r="XK8" s="445">
        <f>'4. КУЛЬТ_МАС_МЕР'!E47</f>
        <v>26</v>
      </c>
      <c r="XL8" s="445">
        <f>'4. КУЛЬТ_МАС_МЕР'!E48</f>
        <v>228</v>
      </c>
      <c r="XM8" s="446">
        <f>'4. КУЛЬТ_МАС_МЕР'!F47</f>
        <v>44</v>
      </c>
      <c r="XN8" s="446">
        <f>'4. КУЛЬТ_МАС_МЕР'!F48</f>
        <v>193</v>
      </c>
      <c r="XO8" s="445">
        <f>'4. КУЛЬТ_МАС_МЕР'!G47</f>
        <v>39</v>
      </c>
      <c r="XP8" s="445">
        <f>'4. КУЛЬТ_МАС_МЕР'!G48</f>
        <v>169</v>
      </c>
      <c r="XQ8" s="446">
        <f>'4. КУЛЬТ_МАС_МЕР'!H47</f>
        <v>3</v>
      </c>
      <c r="XR8" s="446">
        <f>'4. КУЛЬТ_МАС_МЕР'!H48</f>
        <v>68</v>
      </c>
      <c r="XS8" s="445">
        <f>'4. КУЛЬТ_МАС_МЕР'!I47</f>
        <v>3</v>
      </c>
      <c r="XT8" s="445">
        <f>'4. КУЛЬТ_МАС_МЕР'!I48</f>
        <v>32</v>
      </c>
      <c r="XU8" s="446">
        <f>'4. КУЛЬТ_МАС_МЕР'!J47</f>
        <v>7</v>
      </c>
      <c r="XV8" s="446">
        <f>'4. КУЛЬТ_МАС_МЕР'!J48</f>
        <v>25</v>
      </c>
      <c r="XW8" s="445">
        <f>'4. КУЛЬТ_МАС_МЕР'!K47</f>
        <v>3</v>
      </c>
      <c r="XX8" s="445">
        <f>'4. КУЛЬТ_МАС_МЕР'!K48</f>
        <v>30</v>
      </c>
      <c r="XY8" s="446">
        <f>'4. КУЛЬТ_МАС_МЕР'!L47</f>
        <v>14</v>
      </c>
      <c r="XZ8" s="446">
        <f>'4. КУЛЬТ_МАС_МЕР'!L48</f>
        <v>127</v>
      </c>
      <c r="YA8" s="445">
        <f>'4. КУЛЬТ_МАС_МЕР'!M47</f>
        <v>13</v>
      </c>
      <c r="YB8" s="445">
        <f>'4. КУЛЬТ_МАС_МЕР'!M48</f>
        <v>177</v>
      </c>
      <c r="YC8" s="446">
        <f>'4. КУЛЬТ_МАС_МЕР'!N47</f>
        <v>20</v>
      </c>
      <c r="YD8" s="447">
        <f>'4. КУЛЬТ_МАС_МЕР'!N48</f>
        <v>130</v>
      </c>
      <c r="YE8" s="455"/>
      <c r="YF8" s="456">
        <f>'4. КУЛЬТ_МАС_МЕР'!D54</f>
        <v>28</v>
      </c>
      <c r="YG8" s="456">
        <f>'4. КУЛЬТ_МАС_МЕР'!D55</f>
        <v>16</v>
      </c>
      <c r="YH8" s="456">
        <f>'4. КУЛЬТ_МАС_МЕР'!D56</f>
        <v>13</v>
      </c>
      <c r="YI8" s="456" t="e">
        <f>'4. КУЛЬТ_МАС_МЕР'!#REF!</f>
        <v>#REF!</v>
      </c>
      <c r="YJ8" s="456" t="e">
        <f>'4. КУЛЬТ_МАС_МЕР'!#REF!</f>
        <v>#REF!</v>
      </c>
      <c r="YK8" s="456" t="str">
        <f>'4. КУЛЬТ_МАС_МЕР'!E54</f>
        <v>180/56003</v>
      </c>
      <c r="YL8" s="456">
        <f>'4. КУЛЬТ_МАС_МЕР'!E55</f>
        <v>26191</v>
      </c>
      <c r="YM8" s="456">
        <f>'4. КУЛЬТ_МАС_МЕР'!E56</f>
        <v>14016</v>
      </c>
      <c r="YN8" s="456" t="e">
        <f>'4. КУЛЬТ_МАС_МЕР'!#REF!</f>
        <v>#REF!</v>
      </c>
      <c r="YO8" s="456" t="e">
        <f>'4. КУЛЬТ_МАС_МЕР'!#REF!</f>
        <v>#REF!</v>
      </c>
      <c r="YP8" s="456">
        <f>'4. КУЛЬТ_МАС_МЕР'!F54</f>
        <v>0</v>
      </c>
      <c r="YQ8" s="456">
        <f>'4. КУЛЬТ_МАС_МЕР'!F55</f>
        <v>0</v>
      </c>
      <c r="YR8" s="456">
        <f>'4. КУЛЬТ_МАС_МЕР'!F56</f>
        <v>0</v>
      </c>
      <c r="YS8" s="456" t="e">
        <f>'4. КУЛЬТ_МАС_МЕР'!#REF!</f>
        <v>#REF!</v>
      </c>
      <c r="YT8" s="456" t="e">
        <f>'4. КУЛЬТ_МАС_МЕР'!#REF!</f>
        <v>#REF!</v>
      </c>
      <c r="YU8" s="456">
        <f>'4. КУЛЬТ_МАС_МЕР'!G54</f>
        <v>0</v>
      </c>
      <c r="YV8" s="456">
        <f>'4. КУЛЬТ_МАС_МЕР'!G55</f>
        <v>0</v>
      </c>
      <c r="YW8" s="456">
        <f>'4. КУЛЬТ_МАС_МЕР'!G56</f>
        <v>0</v>
      </c>
      <c r="YX8" s="456" t="e">
        <f>'4. КУЛЬТ_МАС_МЕР'!#REF!</f>
        <v>#REF!</v>
      </c>
      <c r="YY8" s="456" t="e">
        <f>'4. КУЛЬТ_МАС_МЕР'!#REF!</f>
        <v>#REF!</v>
      </c>
      <c r="YZ8" s="456">
        <f>'4. КУЛЬТ_МАС_МЕР'!H54</f>
        <v>0</v>
      </c>
      <c r="ZA8" s="456">
        <f>'4. КУЛЬТ_МАС_МЕР'!H55</f>
        <v>0</v>
      </c>
      <c r="ZB8" s="456">
        <f>'4. КУЛЬТ_МАС_МЕР'!H56</f>
        <v>0</v>
      </c>
      <c r="ZC8" s="456" t="e">
        <f>'4. КУЛЬТ_МАС_МЕР'!#REF!</f>
        <v>#REF!</v>
      </c>
      <c r="ZD8" s="456" t="e">
        <f>'4. КУЛЬТ_МАС_МЕР'!#REF!</f>
        <v>#REF!</v>
      </c>
      <c r="ZE8" s="456">
        <f>'4. КУЛЬТ_МАС_МЕР'!I54</f>
        <v>0</v>
      </c>
      <c r="ZF8" s="456">
        <f>'4. КУЛЬТ_МАС_МЕР'!I55</f>
        <v>0</v>
      </c>
      <c r="ZG8" s="456">
        <f>'4. КУЛЬТ_МАС_МЕР'!I56</f>
        <v>0</v>
      </c>
      <c r="ZH8" s="456" t="e">
        <f>'4. КУЛЬТ_МАС_МЕР'!#REF!</f>
        <v>#REF!</v>
      </c>
      <c r="ZI8" s="456" t="e">
        <f>'4. КУЛЬТ_МАС_МЕР'!#REF!</f>
        <v>#REF!</v>
      </c>
      <c r="ZJ8" s="457"/>
      <c r="ZK8" s="458">
        <f>'5. НАЦ_ПОЛИТИКА'!C12</f>
        <v>4</v>
      </c>
      <c r="ZL8" s="459">
        <f>'5. НАЦ_ПОЛИТИКА'!C13</f>
        <v>1650</v>
      </c>
      <c r="ZM8" s="459">
        <f>'5. НАЦ_ПОЛИТИКА'!C14</f>
        <v>420</v>
      </c>
      <c r="ZN8" s="460">
        <f>'5. НАЦ_ПОЛИТИКА'!D12</f>
        <v>5</v>
      </c>
      <c r="ZO8" s="460">
        <f>'5. НАЦ_ПОЛИТИКА'!D13</f>
        <v>1730</v>
      </c>
      <c r="ZP8" s="460">
        <f>'5. НАЦ_ПОЛИТИКА'!D14</f>
        <v>460</v>
      </c>
      <c r="ZQ8" s="459">
        <f>'5. НАЦ_ПОЛИТИКА'!E12</f>
        <v>5</v>
      </c>
      <c r="ZR8" s="459">
        <f>'5. НАЦ_ПОЛИТИКА'!E13</f>
        <v>1000</v>
      </c>
      <c r="ZS8" s="461">
        <f>'5. НАЦ_ПОЛИТИКА'!E14</f>
        <v>300</v>
      </c>
      <c r="ZT8" s="462"/>
      <c r="ZU8" s="463">
        <f>'6. НАУЧ-МЕТОД'!C34</f>
        <v>14</v>
      </c>
      <c r="ZV8" s="464">
        <f>'6. НАУЧ-МЕТОД'!C35</f>
        <v>0</v>
      </c>
      <c r="ZW8" s="464">
        <f>'6. НАУЧ-МЕТОД'!C36</f>
        <v>14</v>
      </c>
      <c r="ZX8" s="465">
        <f>'6. НАУЧ-МЕТОД'!D34</f>
        <v>21</v>
      </c>
      <c r="ZY8" s="465">
        <f>'6. НАУЧ-МЕТОД'!D35</f>
        <v>4</v>
      </c>
      <c r="ZZ8" s="465">
        <f>'6. НАУЧ-МЕТОД'!D36</f>
        <v>25</v>
      </c>
      <c r="AAA8" s="464">
        <f>'6. НАУЧ-МЕТОД'!E34</f>
        <v>11</v>
      </c>
      <c r="AAB8" s="464">
        <f>'6. НАУЧ-МЕТОД'!E35</f>
        <v>0</v>
      </c>
      <c r="AAC8" s="464">
        <f>'6. НАУЧ-МЕТОД'!E36</f>
        <v>11</v>
      </c>
    </row>
    <row r="12" spans="1:705" ht="15" customHeight="1">
      <c r="A12" s="340" t="s">
        <v>367</v>
      </c>
    </row>
    <row r="13" spans="1:705" ht="15" customHeight="1">
      <c r="A13" s="340" t="s">
        <v>368</v>
      </c>
      <c r="RX13" s="279"/>
      <c r="RY13" s="466"/>
      <c r="RZ13" s="466"/>
      <c r="SA13" s="466"/>
      <c r="SB13" s="466"/>
      <c r="SC13" s="268"/>
    </row>
    <row r="14" spans="1:705" ht="15" customHeight="1">
      <c r="BJ14" s="467"/>
      <c r="BK14" s="467" t="s">
        <v>69</v>
      </c>
      <c r="BL14" s="467" t="s">
        <v>418</v>
      </c>
      <c r="BM14" s="467" t="s">
        <v>419</v>
      </c>
      <c r="BN14" s="467" t="s">
        <v>374</v>
      </c>
      <c r="BO14" s="467" t="s">
        <v>420</v>
      </c>
      <c r="BP14" s="467" t="s">
        <v>80</v>
      </c>
      <c r="RX14" s="279"/>
      <c r="RY14" s="466"/>
      <c r="RZ14" s="466"/>
      <c r="SA14" s="466"/>
      <c r="SB14" s="466"/>
      <c r="SC14" s="268"/>
    </row>
    <row r="15" spans="1:705">
      <c r="A15" s="340" t="s">
        <v>627</v>
      </c>
    </row>
    <row r="17" spans="1:7" ht="15.75">
      <c r="A17" s="468"/>
      <c r="B17" s="326">
        <f>'3. КЛУБ_ФОРМ'!C50</f>
        <v>2018</v>
      </c>
      <c r="C17" s="326">
        <f>'3. КЛУБ_ФОРМ'!D50</f>
        <v>2019</v>
      </c>
      <c r="D17" s="336">
        <f>'3. КЛУБ_ФОРМ'!E50</f>
        <v>2020</v>
      </c>
      <c r="E17" s="337"/>
      <c r="F17" s="337"/>
      <c r="G17" s="337"/>
    </row>
    <row r="18" spans="1:7" ht="15.75">
      <c r="A18" s="469" t="s">
        <v>168</v>
      </c>
      <c r="B18" s="470">
        <f>'3. КЛУБ_ФОРМ'!C52</f>
        <v>1</v>
      </c>
      <c r="C18" s="470">
        <f>'3. КЛУБ_ФОРМ'!D52</f>
        <v>1</v>
      </c>
      <c r="D18" s="336">
        <f>'3. КЛУБ_ФОРМ'!E52</f>
        <v>11</v>
      </c>
      <c r="E18" s="471"/>
      <c r="F18" s="471"/>
      <c r="G18" s="337"/>
    </row>
    <row r="19" spans="1:7" ht="15.75">
      <c r="A19" s="469" t="s">
        <v>166</v>
      </c>
      <c r="B19" s="470">
        <f>'3. КЛУБ_ФОРМ'!C53</f>
        <v>22</v>
      </c>
      <c r="C19" s="470">
        <f>'3. КЛУБ_ФОРМ'!D53</f>
        <v>26</v>
      </c>
      <c r="D19" s="336">
        <f>'3. КЛУБ_ФОРМ'!E53</f>
        <v>9</v>
      </c>
      <c r="E19" s="471"/>
      <c r="F19" s="471"/>
      <c r="G19" s="337"/>
    </row>
    <row r="20" spans="1:7" ht="15.75">
      <c r="A20" s="469" t="s">
        <v>167</v>
      </c>
      <c r="B20" s="470">
        <f>'3. КЛУБ_ФОРМ'!C54</f>
        <v>3</v>
      </c>
      <c r="C20" s="470">
        <f>'3. КЛУБ_ФОРМ'!D54</f>
        <v>1</v>
      </c>
      <c r="D20" s="336">
        <f>'3. КЛУБ_ФОРМ'!E54</f>
        <v>1</v>
      </c>
      <c r="E20" s="471"/>
      <c r="F20" s="471"/>
      <c r="G20" s="337"/>
    </row>
    <row r="21" spans="1:7" ht="15.75">
      <c r="A21" s="469" t="s">
        <v>169</v>
      </c>
      <c r="B21" s="470">
        <f>'3. КЛУБ_ФОРМ'!C55</f>
        <v>21</v>
      </c>
      <c r="C21" s="470">
        <f>'3. КЛУБ_ФОРМ'!D55</f>
        <v>24</v>
      </c>
      <c r="D21" s="336">
        <f>'3. КЛУБ_ФОРМ'!E55</f>
        <v>7</v>
      </c>
      <c r="E21" s="471"/>
      <c r="F21" s="471"/>
      <c r="G21" s="337"/>
    </row>
    <row r="22" spans="1:7" ht="15.75">
      <c r="A22" s="469" t="s">
        <v>170</v>
      </c>
      <c r="B22" s="470">
        <f>'3. КЛУБ_ФОРМ'!C56</f>
        <v>4</v>
      </c>
      <c r="C22" s="470">
        <f>'3. КЛУБ_ФОРМ'!D56</f>
        <v>10</v>
      </c>
      <c r="D22" s="336">
        <f>'3. КЛУБ_ФОРМ'!E56</f>
        <v>7</v>
      </c>
      <c r="E22" s="471"/>
      <c r="F22" s="471"/>
      <c r="G22" s="337"/>
    </row>
    <row r="23" spans="1:7" ht="15.75">
      <c r="A23" s="472" t="s">
        <v>29</v>
      </c>
      <c r="B23" s="470">
        <f>'3. КЛУБ_ФОРМ'!C57</f>
        <v>51</v>
      </c>
      <c r="C23" s="470">
        <f>'3. КЛУБ_ФОРМ'!D57</f>
        <v>62</v>
      </c>
      <c r="D23" s="336">
        <f>'3. КЛУБ_ФОРМ'!E57</f>
        <v>35</v>
      </c>
      <c r="E23" s="337"/>
      <c r="F23" s="337"/>
      <c r="G23" s="337"/>
    </row>
    <row r="24" spans="1:7">
      <c r="E24" s="279"/>
      <c r="F24" s="279"/>
      <c r="G24" s="279"/>
    </row>
    <row r="25" spans="1:7">
      <c r="A25" s="340" t="s">
        <v>626</v>
      </c>
      <c r="E25" s="279"/>
      <c r="F25" s="279"/>
      <c r="G25" s="279"/>
    </row>
    <row r="26" spans="1:7" ht="15.75">
      <c r="A26" s="468"/>
      <c r="B26" s="326">
        <f>'3. КЛУБ_ФОРМ'!F50</f>
        <v>2018</v>
      </c>
      <c r="C26" s="326">
        <f>'3. КЛУБ_ФОРМ'!G50</f>
        <v>2019</v>
      </c>
      <c r="D26" s="336">
        <f>'3. КЛУБ_ФОРМ'!H50</f>
        <v>2020</v>
      </c>
      <c r="E26" s="337"/>
      <c r="F26" s="337"/>
      <c r="G26" s="337"/>
    </row>
    <row r="27" spans="1:7" ht="15.75">
      <c r="A27" s="469" t="s">
        <v>168</v>
      </c>
      <c r="B27" s="470">
        <f>'3. КЛУБ_ФОРМ'!F52</f>
        <v>9</v>
      </c>
      <c r="C27" s="470">
        <f>'3. КЛУБ_ФОРМ'!G52</f>
        <v>4</v>
      </c>
      <c r="D27" s="336">
        <f>'3. КЛУБ_ФОРМ'!H52</f>
        <v>1</v>
      </c>
      <c r="E27" s="471"/>
      <c r="F27" s="471"/>
      <c r="G27" s="337"/>
    </row>
    <row r="28" spans="1:7" ht="15.75">
      <c r="A28" s="469" t="s">
        <v>166</v>
      </c>
      <c r="B28" s="473">
        <f>'3. КЛУБ_ФОРМ'!F53</f>
        <v>7</v>
      </c>
      <c r="C28" s="470">
        <f>'3. КЛУБ_ФОРМ'!G53</f>
        <v>16</v>
      </c>
      <c r="D28" s="336">
        <f>'3. КЛУБ_ФОРМ'!H53</f>
        <v>1</v>
      </c>
      <c r="E28" s="471"/>
      <c r="F28" s="471"/>
      <c r="G28" s="337"/>
    </row>
    <row r="29" spans="1:7" ht="15.75">
      <c r="A29" s="469" t="s">
        <v>167</v>
      </c>
      <c r="B29" s="470">
        <f>'3. КЛУБ_ФОРМ'!F54</f>
        <v>4</v>
      </c>
      <c r="C29" s="470">
        <f>'3. КЛУБ_ФОРМ'!G54</f>
        <v>3</v>
      </c>
      <c r="D29" s="336">
        <f>'3. КЛУБ_ФОРМ'!H54</f>
        <v>4</v>
      </c>
      <c r="E29" s="471"/>
      <c r="F29" s="471"/>
      <c r="G29" s="337"/>
    </row>
    <row r="30" spans="1:7" ht="15.75">
      <c r="A30" s="469" t="s">
        <v>169</v>
      </c>
      <c r="B30" s="470">
        <f>'3. КЛУБ_ФОРМ'!F55</f>
        <v>4</v>
      </c>
      <c r="C30" s="470">
        <f>'3. КЛУБ_ФОРМ'!G55</f>
        <v>11</v>
      </c>
      <c r="D30" s="336">
        <f>'3. КЛУБ_ФОРМ'!H55</f>
        <v>0</v>
      </c>
      <c r="E30" s="471"/>
      <c r="F30" s="471"/>
      <c r="G30" s="337"/>
    </row>
    <row r="31" spans="1:7" ht="15.75">
      <c r="A31" s="469" t="s">
        <v>170</v>
      </c>
      <c r="B31" s="470">
        <f>'3. КЛУБ_ФОРМ'!F56</f>
        <v>2</v>
      </c>
      <c r="C31" s="470">
        <f>'3. КЛУБ_ФОРМ'!G56</f>
        <v>2</v>
      </c>
      <c r="D31" s="336">
        <f>'3. КЛУБ_ФОРМ'!H56</f>
        <v>0</v>
      </c>
      <c r="E31" s="471"/>
      <c r="F31" s="471"/>
      <c r="G31" s="337"/>
    </row>
    <row r="32" spans="1:7" ht="15.75">
      <c r="A32" s="472" t="s">
        <v>29</v>
      </c>
      <c r="B32" s="470">
        <f>'3. КЛУБ_ФОРМ'!F57</f>
        <v>26</v>
      </c>
      <c r="C32" s="470">
        <f>'3. КЛУБ_ФОРМ'!G57</f>
        <v>36</v>
      </c>
      <c r="D32" s="336">
        <f>'3. КЛУБ_ФОРМ'!H57</f>
        <v>6</v>
      </c>
      <c r="E32" s="337"/>
      <c r="F32" s="337"/>
      <c r="G32" s="337"/>
    </row>
    <row r="33" spans="1:5">
      <c r="A33" s="340" t="s">
        <v>628</v>
      </c>
    </row>
    <row r="34" spans="1:5" ht="15.75">
      <c r="A34" s="467"/>
      <c r="B34" s="326">
        <f>'3. КЛУБ_ФОРМ'!C50</f>
        <v>2018</v>
      </c>
      <c r="C34" s="326">
        <f>'3. КЛУБ_ФОРМ'!D50</f>
        <v>2019</v>
      </c>
      <c r="D34" s="326">
        <f>'3. КЛУБ_ФОРМ'!E50</f>
        <v>2020</v>
      </c>
    </row>
    <row r="35" spans="1:5">
      <c r="A35" s="467" t="s">
        <v>110</v>
      </c>
      <c r="B35" s="467">
        <f>'3. КЛУБ_ФОРМ'!C57</f>
        <v>51</v>
      </c>
      <c r="C35" s="467">
        <f>'3. КЛУБ_ФОРМ'!D57</f>
        <v>62</v>
      </c>
      <c r="D35" s="467">
        <f>'3. КЛУБ_ФОРМ'!E57</f>
        <v>35</v>
      </c>
    </row>
    <row r="36" spans="1:5">
      <c r="A36" s="467" t="s">
        <v>111</v>
      </c>
      <c r="B36" s="467">
        <f>'3. КЛУБ_ФОРМ'!F57</f>
        <v>26</v>
      </c>
      <c r="C36" s="467">
        <f>'3. КЛУБ_ФОРМ'!G57</f>
        <v>36</v>
      </c>
      <c r="D36" s="467">
        <f>'3. КЛУБ_ФОРМ'!H57</f>
        <v>6</v>
      </c>
    </row>
    <row r="38" spans="1:5">
      <c r="A38" s="340" t="s">
        <v>630</v>
      </c>
    </row>
    <row r="39" spans="1:5">
      <c r="A39" s="474"/>
      <c r="B39" s="474">
        <f>'1. П МО'!C10</f>
        <v>2020</v>
      </c>
    </row>
    <row r="40" spans="1:5" ht="18.75">
      <c r="A40" s="475" t="s">
        <v>356</v>
      </c>
      <c r="B40" s="467">
        <f>AE8</f>
        <v>0</v>
      </c>
    </row>
    <row r="41" spans="1:5" ht="18.75">
      <c r="A41" s="475" t="s">
        <v>357</v>
      </c>
      <c r="B41" s="467">
        <f>AF8</f>
        <v>0</v>
      </c>
    </row>
    <row r="42" spans="1:5" ht="18.75">
      <c r="A42" s="475" t="s">
        <v>20</v>
      </c>
      <c r="B42" s="467">
        <f>AG8</f>
        <v>899934</v>
      </c>
    </row>
    <row r="43" spans="1:5" ht="18.75">
      <c r="A43" s="475" t="s">
        <v>467</v>
      </c>
      <c r="B43" s="467">
        <f>AH8</f>
        <v>0</v>
      </c>
    </row>
    <row r="44" spans="1:5" ht="18.75">
      <c r="A44" s="475" t="s">
        <v>21</v>
      </c>
      <c r="B44" s="467">
        <f>AI8</f>
        <v>135000</v>
      </c>
    </row>
    <row r="46" spans="1:5">
      <c r="A46" s="340" t="s">
        <v>631</v>
      </c>
    </row>
    <row r="47" spans="1:5" ht="15.75">
      <c r="A47" s="810"/>
      <c r="B47" s="810"/>
      <c r="C47" s="326">
        <f>'3. КЛУБ_ФОРМ'!O50</f>
        <v>2018</v>
      </c>
      <c r="D47" s="326">
        <f>'3. КЛУБ_ФОРМ'!P50</f>
        <v>2019</v>
      </c>
      <c r="E47" s="326">
        <f>'3. КЛУБ_ФОРМ'!Q50</f>
        <v>2020</v>
      </c>
    </row>
    <row r="48" spans="1:5" ht="15.75">
      <c r="A48" s="814" t="s">
        <v>185</v>
      </c>
      <c r="B48" s="814"/>
      <c r="C48" s="476">
        <f>'3. КЛУБ_ФОРМ'!O52</f>
        <v>0</v>
      </c>
      <c r="D48" s="476">
        <f>'3. КЛУБ_ФОРМ'!P52</f>
        <v>3</v>
      </c>
      <c r="E48" s="227">
        <f>'3. КЛУБ_ФОРМ'!Q52</f>
        <v>0</v>
      </c>
    </row>
    <row r="49" spans="1:14" ht="15.75">
      <c r="A49" s="814" t="s">
        <v>184</v>
      </c>
      <c r="B49" s="814"/>
      <c r="C49" s="476">
        <f>'3. КЛУБ_ФОРМ'!O53</f>
        <v>0</v>
      </c>
      <c r="D49" s="476">
        <f>'3. КЛУБ_ФОРМ'!P53</f>
        <v>0</v>
      </c>
      <c r="E49" s="227">
        <f>'3. КЛУБ_ФОРМ'!Q53</f>
        <v>0</v>
      </c>
    </row>
    <row r="50" spans="1:14" ht="15.75">
      <c r="A50" s="814" t="s">
        <v>186</v>
      </c>
      <c r="B50" s="814"/>
      <c r="C50" s="476">
        <f>'3. КЛУБ_ФОРМ'!O54</f>
        <v>0</v>
      </c>
      <c r="D50" s="476">
        <f>'3. КЛУБ_ФОРМ'!P54</f>
        <v>0</v>
      </c>
      <c r="E50" s="227">
        <f>'3. КЛУБ_ФОРМ'!Q54</f>
        <v>0</v>
      </c>
    </row>
    <row r="51" spans="1:14" ht="15.75">
      <c r="A51" s="814" t="s">
        <v>187</v>
      </c>
      <c r="B51" s="814"/>
      <c r="C51" s="476">
        <f>'3. КЛУБ_ФОРМ'!O55</f>
        <v>0</v>
      </c>
      <c r="D51" s="476">
        <f>'3. КЛУБ_ФОРМ'!P55</f>
        <v>0</v>
      </c>
      <c r="E51" s="227">
        <f>'3. КЛУБ_ФОРМ'!Q55</f>
        <v>0</v>
      </c>
    </row>
    <row r="52" spans="1:14" ht="15.75">
      <c r="A52" s="815" t="s">
        <v>29</v>
      </c>
      <c r="B52" s="815"/>
      <c r="C52" s="476">
        <f>'3. КЛУБ_ФОРМ'!O56</f>
        <v>0</v>
      </c>
      <c r="D52" s="476">
        <f>'3. КЛУБ_ФОРМ'!P56</f>
        <v>3</v>
      </c>
      <c r="E52" s="227">
        <f>'3. КЛУБ_ФОРМ'!Q56</f>
        <v>0</v>
      </c>
    </row>
    <row r="54" spans="1:14">
      <c r="A54" s="340" t="s">
        <v>633</v>
      </c>
    </row>
    <row r="55" spans="1:14" ht="15.75">
      <c r="A55" s="812" t="s">
        <v>128</v>
      </c>
      <c r="B55" s="812"/>
      <c r="C55" s="812"/>
    </row>
    <row r="56" spans="1:14" ht="15.75">
      <c r="A56" s="812"/>
      <c r="B56" s="812"/>
      <c r="C56" s="71">
        <f>'4. КУЛЬТ_МАС_МЕР'!C11</f>
        <v>2018</v>
      </c>
      <c r="D56" s="71">
        <f>'4. КУЛЬТ_МАС_МЕР'!D11</f>
        <v>2019</v>
      </c>
      <c r="E56" s="477">
        <f>'4. КУЛЬТ_МАС_МЕР'!E11</f>
        <v>2020</v>
      </c>
      <c r="F56" s="478"/>
      <c r="G56" s="478"/>
      <c r="H56" s="478"/>
      <c r="I56" s="478"/>
      <c r="J56" s="478"/>
      <c r="K56" s="478"/>
      <c r="L56" s="478"/>
      <c r="M56" s="478"/>
      <c r="N56" s="478"/>
    </row>
    <row r="57" spans="1:14" ht="15.75">
      <c r="A57" s="813" t="s">
        <v>126</v>
      </c>
      <c r="B57" s="813"/>
      <c r="C57" s="479">
        <f>'4. КУЛЬТ_МАС_МЕР'!C13</f>
        <v>226</v>
      </c>
      <c r="D57" s="479">
        <f>'4. КУЛЬТ_МАС_МЕР'!D13</f>
        <v>209</v>
      </c>
      <c r="E57" s="480">
        <f>'4. КУЛЬТ_МАС_МЕР'!E13</f>
        <v>137</v>
      </c>
      <c r="F57" s="481"/>
      <c r="G57" s="481"/>
      <c r="H57" s="481"/>
      <c r="I57" s="481"/>
      <c r="J57" s="481"/>
      <c r="K57" s="481"/>
      <c r="L57" s="481"/>
      <c r="M57" s="481"/>
      <c r="N57" s="481"/>
    </row>
    <row r="58" spans="1:14" ht="15.75">
      <c r="A58" s="813" t="s">
        <v>127</v>
      </c>
      <c r="B58" s="813"/>
      <c r="C58" s="479">
        <f>'4. КУЛЬТ_МАС_МЕР'!C14</f>
        <v>15359</v>
      </c>
      <c r="D58" s="479">
        <f>'4. КУЛЬТ_МАС_МЕР'!D14</f>
        <v>19100</v>
      </c>
      <c r="E58" s="480">
        <f>'4. КУЛЬТ_МАС_МЕР'!E14</f>
        <v>6496</v>
      </c>
      <c r="F58" s="481"/>
      <c r="G58" s="481"/>
      <c r="H58" s="481"/>
      <c r="I58" s="481"/>
      <c r="J58" s="481"/>
      <c r="K58" s="481"/>
      <c r="L58" s="481"/>
      <c r="M58" s="481"/>
      <c r="N58" s="481"/>
    </row>
    <row r="59" spans="1:14" ht="15.75">
      <c r="A59" s="813" t="s">
        <v>75</v>
      </c>
      <c r="B59" s="813"/>
      <c r="C59" s="479">
        <f>'4. КУЛЬТ_МАС_МЕР'!C15</f>
        <v>4500</v>
      </c>
      <c r="D59" s="479">
        <f>'4. КУЛЬТ_МАС_МЕР'!D15</f>
        <v>6100</v>
      </c>
      <c r="E59" s="480">
        <f>'4. КУЛЬТ_МАС_МЕР'!E15</f>
        <v>3507</v>
      </c>
      <c r="F59" s="481"/>
      <c r="G59" s="481"/>
      <c r="H59" s="481"/>
      <c r="I59" s="481"/>
      <c r="J59" s="481"/>
      <c r="K59" s="481"/>
      <c r="L59" s="481"/>
      <c r="M59" s="481"/>
      <c r="N59" s="481"/>
    </row>
    <row r="60" spans="1:14">
      <c r="A60" s="340" t="s">
        <v>633</v>
      </c>
    </row>
    <row r="61" spans="1:14" ht="15.75">
      <c r="A61" s="812" t="s">
        <v>129</v>
      </c>
      <c r="B61" s="812"/>
      <c r="C61" s="812"/>
    </row>
    <row r="62" spans="1:14" ht="15.75">
      <c r="A62" s="812"/>
      <c r="B62" s="812"/>
      <c r="C62" s="71">
        <f>'4. КУЛЬТ_МАС_МЕР'!F11</f>
        <v>2018</v>
      </c>
      <c r="D62" s="71">
        <f>'4. КУЛЬТ_МАС_МЕР'!G11</f>
        <v>2019</v>
      </c>
      <c r="E62" s="477">
        <f>'4. КУЛЬТ_МАС_МЕР'!H11</f>
        <v>2020</v>
      </c>
      <c r="F62" s="478"/>
      <c r="G62" s="478"/>
      <c r="H62" s="478"/>
      <c r="I62" s="478"/>
      <c r="J62" s="478"/>
      <c r="K62" s="478"/>
      <c r="L62" s="478"/>
      <c r="M62" s="478"/>
      <c r="N62" s="478"/>
    </row>
    <row r="63" spans="1:14" ht="15.75">
      <c r="A63" s="813" t="s">
        <v>126</v>
      </c>
      <c r="B63" s="813"/>
      <c r="C63" s="479">
        <f>'4. КУЛЬТ_МАС_МЕР'!F13</f>
        <v>102</v>
      </c>
      <c r="D63" s="479">
        <f>'4. КУЛЬТ_МАС_МЕР'!G13</f>
        <v>127</v>
      </c>
      <c r="E63" s="480">
        <f>'4. КУЛЬТ_МАС_МЕР'!H13</f>
        <v>57</v>
      </c>
      <c r="F63" s="481"/>
      <c r="G63" s="481"/>
      <c r="H63" s="481"/>
      <c r="I63" s="481"/>
      <c r="J63" s="481"/>
      <c r="K63" s="481"/>
      <c r="L63" s="481"/>
      <c r="M63" s="481"/>
      <c r="N63" s="481"/>
    </row>
    <row r="64" spans="1:14" ht="15.75">
      <c r="A64" s="813" t="s">
        <v>127</v>
      </c>
      <c r="B64" s="813"/>
      <c r="C64" s="479">
        <f>'4. КУЛЬТ_МАС_МЕР'!F14</f>
        <v>5043</v>
      </c>
      <c r="D64" s="479">
        <f>'4. КУЛЬТ_МАС_МЕР'!G14</f>
        <v>5249</v>
      </c>
      <c r="E64" s="480">
        <f>'4. КУЛЬТ_МАС_МЕР'!H14</f>
        <v>2361</v>
      </c>
      <c r="F64" s="481"/>
      <c r="G64" s="481"/>
      <c r="H64" s="481"/>
      <c r="I64" s="481"/>
      <c r="J64" s="481"/>
      <c r="K64" s="481"/>
      <c r="L64" s="481"/>
      <c r="M64" s="481"/>
      <c r="N64" s="481"/>
    </row>
    <row r="65" spans="1:14" ht="15.75">
      <c r="A65" s="813" t="s">
        <v>75</v>
      </c>
      <c r="B65" s="813"/>
      <c r="C65" s="479">
        <f>'4. КУЛЬТ_МАС_МЕР'!F15</f>
        <v>1200</v>
      </c>
      <c r="D65" s="479">
        <f>'4. КУЛЬТ_МАС_МЕР'!G15</f>
        <v>1350</v>
      </c>
      <c r="E65" s="480">
        <f>'4. КУЛЬТ_МАС_МЕР'!H15</f>
        <v>1629</v>
      </c>
      <c r="F65" s="481"/>
      <c r="G65" s="481"/>
      <c r="H65" s="481"/>
      <c r="I65" s="481"/>
      <c r="J65" s="481"/>
      <c r="K65" s="481"/>
      <c r="L65" s="481"/>
      <c r="M65" s="481"/>
      <c r="N65" s="481"/>
    </row>
    <row r="66" spans="1:14">
      <c r="A66" s="340" t="s">
        <v>633</v>
      </c>
    </row>
    <row r="67" spans="1:14" ht="15.75">
      <c r="A67" s="812" t="s">
        <v>632</v>
      </c>
      <c r="B67" s="812"/>
      <c r="C67" s="812"/>
    </row>
    <row r="68" spans="1:14" ht="15.75">
      <c r="A68" s="812"/>
      <c r="B68" s="812"/>
      <c r="C68" s="71">
        <f>'4. КУЛЬТ_МАС_МЕР'!I11</f>
        <v>2018</v>
      </c>
      <c r="D68" s="71">
        <f>'4. КУЛЬТ_МАС_МЕР'!J11</f>
        <v>2019</v>
      </c>
      <c r="E68" s="477">
        <f>'4. КУЛЬТ_МАС_МЕР'!K11</f>
        <v>2020</v>
      </c>
      <c r="F68" s="478"/>
      <c r="G68" s="478"/>
      <c r="H68" s="478"/>
      <c r="I68" s="478"/>
      <c r="J68" s="478"/>
      <c r="K68" s="478"/>
      <c r="L68" s="478"/>
      <c r="M68" s="478"/>
      <c r="N68" s="478"/>
    </row>
    <row r="69" spans="1:14" ht="15.75">
      <c r="A69" s="813" t="s">
        <v>126</v>
      </c>
      <c r="B69" s="813"/>
      <c r="C69" s="479">
        <f>'4. КУЛЬТ_МАС_МЕР'!I13</f>
        <v>45</v>
      </c>
      <c r="D69" s="479">
        <f>'4. КУЛЬТ_МАС_МЕР'!J13</f>
        <v>52</v>
      </c>
      <c r="E69" s="480">
        <f>'4. КУЛЬТ_МАС_МЕР'!K13</f>
        <v>68</v>
      </c>
      <c r="F69" s="481"/>
      <c r="G69" s="481"/>
      <c r="H69" s="481"/>
      <c r="I69" s="481"/>
      <c r="J69" s="481"/>
      <c r="K69" s="481"/>
      <c r="L69" s="481"/>
      <c r="M69" s="481"/>
      <c r="N69" s="481"/>
    </row>
    <row r="70" spans="1:14" ht="15.75">
      <c r="A70" s="813" t="s">
        <v>127</v>
      </c>
      <c r="B70" s="813"/>
      <c r="C70" s="479">
        <f>'4. КУЛЬТ_МАС_МЕР'!I14</f>
        <v>1685</v>
      </c>
      <c r="D70" s="479">
        <f>'4. КУЛЬТ_МАС_МЕР'!J14</f>
        <v>1238</v>
      </c>
      <c r="E70" s="480">
        <f>'4. КУЛЬТ_МАС_МЕР'!K14</f>
        <v>865</v>
      </c>
      <c r="F70" s="481"/>
      <c r="G70" s="481"/>
      <c r="H70" s="481"/>
      <c r="I70" s="481"/>
      <c r="J70" s="481"/>
      <c r="K70" s="481"/>
      <c r="L70" s="481"/>
      <c r="M70" s="481"/>
      <c r="N70" s="481"/>
    </row>
    <row r="71" spans="1:14" ht="15.75">
      <c r="A71" s="813" t="s">
        <v>75</v>
      </c>
      <c r="B71" s="813"/>
      <c r="C71" s="479">
        <f>'4. КУЛЬТ_МАС_МЕР'!I15</f>
        <v>569</v>
      </c>
      <c r="D71" s="479">
        <f>'4. КУЛЬТ_МАС_МЕР'!J15</f>
        <v>589</v>
      </c>
      <c r="E71" s="480">
        <f>'4. КУЛЬТ_МАС_МЕР'!K15</f>
        <v>300</v>
      </c>
      <c r="F71" s="481"/>
      <c r="G71" s="481"/>
      <c r="H71" s="481"/>
      <c r="I71" s="481"/>
      <c r="J71" s="481"/>
      <c r="K71" s="481"/>
      <c r="L71" s="481"/>
      <c r="M71" s="481"/>
      <c r="N71" s="481"/>
    </row>
    <row r="72" spans="1:14">
      <c r="A72" s="340" t="s">
        <v>633</v>
      </c>
    </row>
    <row r="73" spans="1:14" ht="15.75">
      <c r="A73" s="812" t="s">
        <v>130</v>
      </c>
      <c r="B73" s="812"/>
      <c r="C73" s="812"/>
    </row>
    <row r="74" spans="1:14" ht="15.75">
      <c r="A74" s="812"/>
      <c r="B74" s="812"/>
      <c r="C74" s="71">
        <f>'4. КУЛЬТ_МАС_МЕР'!L11</f>
        <v>2018</v>
      </c>
      <c r="D74" s="71">
        <f>'4. КУЛЬТ_МАС_МЕР'!M11</f>
        <v>2019</v>
      </c>
      <c r="E74" s="477">
        <f>'4. КУЛЬТ_МАС_МЕР'!N11</f>
        <v>2020</v>
      </c>
      <c r="F74" s="478"/>
      <c r="G74" s="478"/>
      <c r="H74" s="478"/>
      <c r="I74" s="478"/>
      <c r="J74" s="478"/>
      <c r="K74" s="478"/>
      <c r="L74" s="478"/>
      <c r="M74" s="478"/>
      <c r="N74" s="478"/>
    </row>
    <row r="75" spans="1:14" ht="15.75">
      <c r="A75" s="813" t="s">
        <v>126</v>
      </c>
      <c r="B75" s="813"/>
      <c r="C75" s="479">
        <f>'4. КУЛЬТ_МАС_МЕР'!L13</f>
        <v>62</v>
      </c>
      <c r="D75" s="479">
        <f>'4. КУЛЬТ_МАС_МЕР'!M13</f>
        <v>64</v>
      </c>
      <c r="E75" s="480">
        <f>'4. КУЛЬТ_МАС_МЕР'!N13</f>
        <v>29</v>
      </c>
      <c r="F75" s="481"/>
      <c r="G75" s="481"/>
      <c r="H75" s="481"/>
      <c r="I75" s="481"/>
      <c r="J75" s="481"/>
      <c r="K75" s="481"/>
      <c r="L75" s="481"/>
      <c r="M75" s="481"/>
      <c r="N75" s="481"/>
    </row>
    <row r="76" spans="1:14" ht="15.75">
      <c r="A76" s="813" t="s">
        <v>127</v>
      </c>
      <c r="B76" s="813"/>
      <c r="C76" s="479">
        <f>'4. КУЛЬТ_МАС_МЕР'!L14</f>
        <v>7126</v>
      </c>
      <c r="D76" s="479">
        <f>'4. КУЛЬТ_МАС_МЕР'!M14</f>
        <v>7562</v>
      </c>
      <c r="E76" s="480">
        <f>'4. КУЛЬТ_МАС_МЕР'!N14</f>
        <v>1205</v>
      </c>
      <c r="F76" s="481"/>
      <c r="G76" s="481"/>
      <c r="H76" s="481"/>
      <c r="I76" s="481"/>
      <c r="J76" s="481"/>
      <c r="K76" s="481"/>
      <c r="L76" s="481"/>
      <c r="M76" s="481"/>
      <c r="N76" s="481"/>
    </row>
    <row r="77" spans="1:14" ht="15.75">
      <c r="A77" s="813" t="s">
        <v>75</v>
      </c>
      <c r="B77" s="813"/>
      <c r="C77" s="479">
        <f>'4. КУЛЬТ_МАС_МЕР'!L15</f>
        <v>3500</v>
      </c>
      <c r="D77" s="479">
        <f>'4. КУЛЬТ_МАС_МЕР'!M15</f>
        <v>3658</v>
      </c>
      <c r="E77" s="480">
        <f>'4. КУЛЬТ_МАС_МЕР'!N15</f>
        <v>896</v>
      </c>
      <c r="F77" s="481"/>
      <c r="G77" s="481"/>
      <c r="H77" s="481"/>
      <c r="I77" s="481"/>
      <c r="J77" s="481"/>
      <c r="K77" s="481"/>
      <c r="L77" s="481"/>
      <c r="M77" s="481"/>
      <c r="N77" s="481"/>
    </row>
    <row r="79" spans="1:14">
      <c r="A79" s="340" t="s">
        <v>634</v>
      </c>
    </row>
    <row r="80" spans="1:14" ht="15.75">
      <c r="A80" s="812" t="s">
        <v>128</v>
      </c>
      <c r="B80" s="812"/>
      <c r="C80" s="812"/>
    </row>
    <row r="81" spans="1:5" ht="15.75">
      <c r="A81" s="812"/>
      <c r="B81" s="812"/>
      <c r="C81" s="71">
        <f>'4. КУЛЬТ_МАС_МЕР'!C36</f>
        <v>2018</v>
      </c>
      <c r="D81" s="71">
        <f>'4. КУЛЬТ_МАС_МЕР'!D36</f>
        <v>2019</v>
      </c>
      <c r="E81" s="477">
        <f>'4. КУЛЬТ_МАС_МЕР'!E36</f>
        <v>2020</v>
      </c>
    </row>
    <row r="82" spans="1:5" ht="15.75">
      <c r="A82" s="813" t="s">
        <v>126</v>
      </c>
      <c r="B82" s="813"/>
      <c r="C82" s="479">
        <f>'4. КУЛЬТ_МАС_МЕР'!C22</f>
        <v>11</v>
      </c>
      <c r="D82" s="479">
        <f>'4. КУЛЬТ_МАС_МЕР'!D22</f>
        <v>9</v>
      </c>
      <c r="E82" s="479">
        <f>'4. КУЛЬТ_МАС_МЕР'!E22</f>
        <v>3</v>
      </c>
    </row>
    <row r="83" spans="1:5" ht="15.75">
      <c r="A83" s="813" t="s">
        <v>127</v>
      </c>
      <c r="B83" s="813"/>
      <c r="C83" s="479">
        <f>'4. КУЛЬТ_МАС_МЕР'!C23</f>
        <v>337</v>
      </c>
      <c r="D83" s="479">
        <f>'4. КУЛЬТ_МАС_МЕР'!D23</f>
        <v>459</v>
      </c>
      <c r="E83" s="479">
        <f>'4. КУЛЬТ_МАС_МЕР'!E23</f>
        <v>69</v>
      </c>
    </row>
    <row r="84" spans="1:5" ht="15.75">
      <c r="A84" s="813" t="s">
        <v>75</v>
      </c>
      <c r="B84" s="813"/>
      <c r="C84" s="479">
        <f>'4. КУЛЬТ_МАС_МЕР'!C24</f>
        <v>70</v>
      </c>
      <c r="D84" s="479">
        <f>'4. КУЛЬТ_МАС_МЕР'!D24</f>
        <v>119</v>
      </c>
      <c r="E84" s="479">
        <f>'4. КУЛЬТ_МАС_МЕР'!E24</f>
        <v>25</v>
      </c>
    </row>
    <row r="85" spans="1:5">
      <c r="A85" s="340" t="s">
        <v>634</v>
      </c>
    </row>
    <row r="86" spans="1:5" ht="15.75">
      <c r="A86" s="812" t="s">
        <v>129</v>
      </c>
      <c r="B86" s="812"/>
      <c r="C86" s="812"/>
    </row>
    <row r="87" spans="1:5" ht="15.75">
      <c r="A87" s="812"/>
      <c r="B87" s="812"/>
      <c r="C87" s="71">
        <f>'4. КУЛЬТ_МАС_МЕР'!F36</f>
        <v>2018</v>
      </c>
      <c r="D87" s="71">
        <f>'4. КУЛЬТ_МАС_МЕР'!G36</f>
        <v>2019</v>
      </c>
      <c r="E87" s="477">
        <f>'4. КУЛЬТ_МАС_МЕР'!H36</f>
        <v>2020</v>
      </c>
    </row>
    <row r="88" spans="1:5" ht="15.75">
      <c r="A88" s="813" t="s">
        <v>126</v>
      </c>
      <c r="B88" s="813"/>
      <c r="C88" s="479">
        <f>'4. КУЛЬТ_МАС_МЕР'!F22</f>
        <v>5</v>
      </c>
      <c r="D88" s="479">
        <f>'4. КУЛЬТ_МАС_МЕР'!G22</f>
        <v>6</v>
      </c>
      <c r="E88" s="479">
        <f>'4. КУЛЬТ_МАС_МЕР'!H22</f>
        <v>3</v>
      </c>
    </row>
    <row r="89" spans="1:5" ht="15.75">
      <c r="A89" s="813" t="s">
        <v>127</v>
      </c>
      <c r="B89" s="813"/>
      <c r="C89" s="479">
        <f>'4. КУЛЬТ_МАС_МЕР'!F23</f>
        <v>275</v>
      </c>
      <c r="D89" s="479">
        <f>'4. КУЛЬТ_МАС_МЕР'!G23</f>
        <v>339</v>
      </c>
      <c r="E89" s="479">
        <f>'4. КУЛЬТ_МАС_МЕР'!H23</f>
        <v>55</v>
      </c>
    </row>
    <row r="90" spans="1:5" ht="15.75">
      <c r="A90" s="813" t="s">
        <v>75</v>
      </c>
      <c r="B90" s="813"/>
      <c r="C90" s="479">
        <f>'4. КУЛЬТ_МАС_МЕР'!F24</f>
        <v>55</v>
      </c>
      <c r="D90" s="479">
        <f>'4. КУЛЬТ_МАС_МЕР'!G24</f>
        <v>45</v>
      </c>
      <c r="E90" s="479">
        <f>'4. КУЛЬТ_МАС_МЕР'!H24</f>
        <v>12</v>
      </c>
    </row>
    <row r="91" spans="1:5">
      <c r="A91" s="340" t="s">
        <v>634</v>
      </c>
    </row>
    <row r="92" spans="1:5" ht="15.75">
      <c r="A92" s="812" t="s">
        <v>632</v>
      </c>
      <c r="B92" s="812"/>
      <c r="C92" s="812"/>
    </row>
    <row r="93" spans="1:5" ht="15.75">
      <c r="A93" s="812"/>
      <c r="B93" s="812"/>
      <c r="C93" s="71">
        <f>'4. КУЛЬТ_МАС_МЕР'!I36</f>
        <v>2018</v>
      </c>
      <c r="D93" s="71">
        <f>'4. КУЛЬТ_МАС_МЕР'!J36</f>
        <v>2019</v>
      </c>
      <c r="E93" s="477">
        <f>'4. КУЛЬТ_МАС_МЕР'!K36</f>
        <v>2020</v>
      </c>
    </row>
    <row r="94" spans="1:5" ht="15.75">
      <c r="A94" s="813" t="s">
        <v>126</v>
      </c>
      <c r="B94" s="813"/>
      <c r="C94" s="479">
        <f>'4. КУЛЬТ_МАС_МЕР'!I22</f>
        <v>48</v>
      </c>
      <c r="D94" s="479">
        <f>'4. КУЛЬТ_МАС_МЕР'!J22</f>
        <v>39</v>
      </c>
      <c r="E94" s="479">
        <f>'4. КУЛЬТ_МАС_МЕР'!K22</f>
        <v>10</v>
      </c>
    </row>
    <row r="95" spans="1:5" ht="15.75">
      <c r="A95" s="813" t="s">
        <v>127</v>
      </c>
      <c r="B95" s="813"/>
      <c r="C95" s="479">
        <f>'4. КУЛЬТ_МАС_МЕР'!I23</f>
        <v>2500</v>
      </c>
      <c r="D95" s="479">
        <f>'4. КУЛЬТ_МАС_МЕР'!J23</f>
        <v>1905</v>
      </c>
      <c r="E95" s="479">
        <f>'4. КУЛЬТ_МАС_МЕР'!K23</f>
        <v>1300</v>
      </c>
    </row>
    <row r="96" spans="1:5" ht="15.75">
      <c r="A96" s="813" t="s">
        <v>75</v>
      </c>
      <c r="B96" s="813"/>
      <c r="C96" s="479">
        <f>'4. КУЛЬТ_МАС_МЕР'!I24</f>
        <v>1000</v>
      </c>
      <c r="D96" s="479">
        <f>'4. КУЛЬТ_МАС_МЕР'!J24</f>
        <v>1200</v>
      </c>
      <c r="E96" s="479">
        <f>'4. КУЛЬТ_МАС_МЕР'!K24</f>
        <v>418</v>
      </c>
    </row>
    <row r="97" spans="1:5">
      <c r="A97" s="340" t="s">
        <v>634</v>
      </c>
    </row>
    <row r="98" spans="1:5" ht="15.75">
      <c r="A98" s="812" t="s">
        <v>130</v>
      </c>
      <c r="B98" s="812"/>
      <c r="C98" s="812"/>
    </row>
    <row r="99" spans="1:5" ht="15.75">
      <c r="A99" s="812"/>
      <c r="B99" s="812"/>
      <c r="C99" s="71">
        <f>'4. КУЛЬТ_МАС_МЕР'!L36</f>
        <v>2018</v>
      </c>
      <c r="D99" s="71">
        <f>'4. КУЛЬТ_МАС_МЕР'!M36</f>
        <v>2019</v>
      </c>
      <c r="E99" s="477">
        <f>'4. КУЛЬТ_МАС_МЕР'!N36</f>
        <v>2020</v>
      </c>
    </row>
    <row r="100" spans="1:5" ht="15.75">
      <c r="A100" s="813" t="s">
        <v>126</v>
      </c>
      <c r="B100" s="813"/>
      <c r="C100" s="479">
        <f>'4. КУЛЬТ_МАС_МЕР'!L22</f>
        <v>4</v>
      </c>
      <c r="D100" s="479">
        <f>'4. КУЛЬТ_МАС_МЕР'!M22</f>
        <v>2</v>
      </c>
      <c r="E100" s="479">
        <f>'4. КУЛЬТ_МАС_МЕР'!N22</f>
        <v>3</v>
      </c>
    </row>
    <row r="101" spans="1:5" ht="15.75">
      <c r="A101" s="813" t="s">
        <v>127</v>
      </c>
      <c r="B101" s="813"/>
      <c r="C101" s="479">
        <f>'4. КУЛЬТ_МАС_МЕР'!L23</f>
        <v>84</v>
      </c>
      <c r="D101" s="479">
        <f>'4. КУЛЬТ_МАС_МЕР'!M23</f>
        <v>55</v>
      </c>
      <c r="E101" s="479">
        <f>'4. КУЛЬТ_МАС_МЕР'!N23</f>
        <v>50</v>
      </c>
    </row>
    <row r="102" spans="1:5" ht="15.75">
      <c r="A102" s="813" t="s">
        <v>75</v>
      </c>
      <c r="B102" s="813"/>
      <c r="C102" s="479">
        <f>'4. КУЛЬТ_МАС_МЕР'!L24</f>
        <v>24</v>
      </c>
      <c r="D102" s="479">
        <f>'4. КУЛЬТ_МАС_МЕР'!M24</f>
        <v>14</v>
      </c>
      <c r="E102" s="479">
        <f>'4. КУЛЬТ_МАС_МЕР'!N24</f>
        <v>3</v>
      </c>
    </row>
    <row r="104" spans="1:5">
      <c r="A104" s="340" t="s">
        <v>637</v>
      </c>
    </row>
    <row r="105" spans="1:5" ht="15.75">
      <c r="A105" s="817"/>
      <c r="B105" s="817"/>
      <c r="C105" s="71">
        <f>'4. КУЛЬТ_МАС_МЕР'!C28</f>
        <v>2018</v>
      </c>
      <c r="D105" s="71">
        <f>'4. КУЛЬТ_МАС_МЕР'!D28</f>
        <v>2019</v>
      </c>
      <c r="E105" s="71">
        <f>'4. КУЛЬТ_МАС_МЕР'!E28</f>
        <v>2020</v>
      </c>
    </row>
    <row r="106" spans="1:5" ht="15.75">
      <c r="A106" s="816" t="s">
        <v>379</v>
      </c>
      <c r="B106" s="816"/>
      <c r="C106" s="479">
        <f>'4. КУЛЬТ_МАС_МЕР'!C30</f>
        <v>57</v>
      </c>
      <c r="D106" s="479">
        <f>'4. КУЛЬТ_МАС_МЕР'!D30</f>
        <v>60</v>
      </c>
      <c r="E106" s="479">
        <f>'4. КУЛЬТ_МАС_МЕР'!E30</f>
        <v>25</v>
      </c>
    </row>
    <row r="107" spans="1:5" ht="15.75">
      <c r="A107" s="816" t="s">
        <v>380</v>
      </c>
      <c r="B107" s="816"/>
      <c r="C107" s="479">
        <f>'4. КУЛЬТ_МАС_МЕР'!C31</f>
        <v>15322</v>
      </c>
      <c r="D107" s="479">
        <f>'4. КУЛЬТ_МАС_МЕР'!D31</f>
        <v>16664</v>
      </c>
      <c r="E107" s="479">
        <f>'4. КУЛЬТ_МАС_МЕР'!E31</f>
        <v>5701</v>
      </c>
    </row>
    <row r="109" spans="1:5">
      <c r="A109" s="340" t="s">
        <v>638</v>
      </c>
    </row>
    <row r="110" spans="1:5" ht="15.75">
      <c r="A110" s="817"/>
      <c r="B110" s="817"/>
      <c r="C110" s="71">
        <f>'4. КУЛЬТ_МАС_МЕР'!I28</f>
        <v>2018</v>
      </c>
      <c r="D110" s="71">
        <f>'4. КУЛЬТ_МАС_МЕР'!J28</f>
        <v>2019</v>
      </c>
      <c r="E110" s="71">
        <f>'4. КУЛЬТ_МАС_МЕР'!K28</f>
        <v>2020</v>
      </c>
    </row>
    <row r="111" spans="1:5" ht="15.75">
      <c r="A111" s="816" t="s">
        <v>381</v>
      </c>
      <c r="B111" s="816"/>
      <c r="C111" s="479">
        <f>'4. КУЛЬТ_МАС_МЕР'!I30</f>
        <v>58</v>
      </c>
      <c r="D111" s="479">
        <f>'4. КУЛЬТ_МАС_МЕР'!J30</f>
        <v>63</v>
      </c>
      <c r="E111" s="479">
        <f>'4. КУЛЬТ_МАС_МЕР'!K30</f>
        <v>95</v>
      </c>
    </row>
    <row r="114" spans="1:14">
      <c r="A114" s="340" t="s">
        <v>639</v>
      </c>
    </row>
    <row r="115" spans="1:14" ht="15.75" customHeight="1">
      <c r="A115" s="482" t="s">
        <v>383</v>
      </c>
      <c r="B115" s="482"/>
      <c r="C115" s="482"/>
      <c r="D115" s="268"/>
      <c r="F115" s="818"/>
      <c r="G115" s="818"/>
      <c r="H115" s="818"/>
      <c r="I115" s="818"/>
      <c r="J115" s="818"/>
      <c r="K115" s="818"/>
      <c r="L115" s="818"/>
      <c r="M115" s="818"/>
      <c r="N115" s="818"/>
    </row>
    <row r="116" spans="1:14" ht="15.75">
      <c r="A116" s="819"/>
      <c r="B116" s="820"/>
      <c r="C116" s="483">
        <f>'4. КУЛЬТ_МАС_МЕР'!C36</f>
        <v>2018</v>
      </c>
      <c r="D116" s="71">
        <f>'4. КУЛЬТ_МАС_МЕР'!D36</f>
        <v>2019</v>
      </c>
      <c r="E116" s="71">
        <f>'4. КУЛЬТ_МАС_МЕР'!E36</f>
        <v>2020</v>
      </c>
      <c r="F116" s="478"/>
      <c r="G116" s="478"/>
      <c r="H116" s="478"/>
      <c r="I116" s="478"/>
      <c r="J116" s="478"/>
      <c r="K116" s="478"/>
      <c r="L116" s="478"/>
      <c r="M116" s="478"/>
      <c r="N116" s="478"/>
    </row>
    <row r="117" spans="1:14" ht="15.75">
      <c r="A117" s="816" t="s">
        <v>126</v>
      </c>
      <c r="B117" s="816"/>
      <c r="C117" s="484">
        <f>'4. КУЛЬТ_МАС_МЕР'!C38</f>
        <v>95</v>
      </c>
      <c r="D117" s="484">
        <f>'4. КУЛЬТ_МАС_МЕР'!D38</f>
        <v>84</v>
      </c>
      <c r="E117" s="484">
        <f>'4. КУЛЬТ_МАС_МЕР'!E38</f>
        <v>73</v>
      </c>
      <c r="F117" s="485"/>
      <c r="G117" s="485"/>
      <c r="H117" s="485"/>
      <c r="I117" s="485"/>
      <c r="J117" s="485"/>
      <c r="K117" s="485"/>
      <c r="L117" s="485"/>
      <c r="M117" s="485"/>
      <c r="N117" s="485"/>
    </row>
    <row r="118" spans="1:14" ht="15.75">
      <c r="A118" s="816" t="s">
        <v>127</v>
      </c>
      <c r="B118" s="816"/>
      <c r="C118" s="484">
        <f>'4. КУЛЬТ_МАС_МЕР'!C39</f>
        <v>19600</v>
      </c>
      <c r="D118" s="484">
        <f>'4. КУЛЬТ_МАС_МЕР'!D39</f>
        <v>12602</v>
      </c>
      <c r="E118" s="484">
        <f>'4. КУЛЬТ_МАС_МЕР'!E39</f>
        <v>7254</v>
      </c>
      <c r="F118" s="485"/>
      <c r="G118" s="485"/>
      <c r="H118" s="485"/>
      <c r="I118" s="485"/>
      <c r="J118" s="485"/>
      <c r="K118" s="485"/>
      <c r="L118" s="485"/>
      <c r="M118" s="485"/>
      <c r="N118" s="485"/>
    </row>
    <row r="119" spans="1:14" ht="15.75">
      <c r="A119" s="816" t="s">
        <v>75</v>
      </c>
      <c r="B119" s="816"/>
      <c r="C119" s="484">
        <f>'4. КУЛЬТ_МАС_МЕР'!C40</f>
        <v>5680</v>
      </c>
      <c r="D119" s="484">
        <f>'4. КУЛЬТ_МАС_МЕР'!D40</f>
        <v>4556</v>
      </c>
      <c r="E119" s="484">
        <f>'4. КУЛЬТ_МАС_МЕР'!E40</f>
        <v>2460</v>
      </c>
      <c r="F119" s="485"/>
      <c r="G119" s="485"/>
      <c r="H119" s="485"/>
      <c r="I119" s="485"/>
      <c r="J119" s="485"/>
      <c r="K119" s="485"/>
      <c r="L119" s="485"/>
      <c r="M119" s="485"/>
      <c r="N119" s="485"/>
    </row>
    <row r="120" spans="1:14">
      <c r="F120" s="279"/>
      <c r="G120" s="279"/>
      <c r="H120" s="279"/>
      <c r="I120" s="279"/>
      <c r="J120" s="279"/>
      <c r="K120" s="279"/>
      <c r="L120" s="279"/>
      <c r="M120" s="279"/>
      <c r="N120" s="279"/>
    </row>
    <row r="121" spans="1:14">
      <c r="A121" s="279"/>
      <c r="B121" s="279"/>
      <c r="C121" s="279"/>
      <c r="F121" s="279"/>
      <c r="G121" s="279"/>
      <c r="H121" s="279"/>
      <c r="I121" s="279"/>
      <c r="J121" s="279"/>
      <c r="K121" s="279"/>
      <c r="L121" s="279"/>
      <c r="M121" s="279"/>
      <c r="N121" s="279"/>
    </row>
    <row r="122" spans="1:14" ht="15.75" customHeight="1">
      <c r="A122" s="482" t="s">
        <v>131</v>
      </c>
      <c r="B122" s="482"/>
      <c r="C122" s="482"/>
      <c r="F122" s="818"/>
      <c r="G122" s="818"/>
      <c r="H122" s="818"/>
      <c r="I122" s="818"/>
      <c r="J122" s="818"/>
      <c r="K122" s="818"/>
      <c r="L122" s="818"/>
      <c r="M122" s="818"/>
      <c r="N122" s="818"/>
    </row>
    <row r="123" spans="1:14" ht="15.75">
      <c r="A123" s="819"/>
      <c r="B123" s="820"/>
      <c r="C123" s="483">
        <f>'4. КУЛЬТ_МАС_МЕР'!F36</f>
        <v>2018</v>
      </c>
      <c r="D123" s="71">
        <f>'4. КУЛЬТ_МАС_МЕР'!G36</f>
        <v>2019</v>
      </c>
      <c r="E123" s="71">
        <f>'4. КУЛЬТ_МАС_МЕР'!H36</f>
        <v>2020</v>
      </c>
      <c r="F123" s="478"/>
      <c r="G123" s="478"/>
      <c r="H123" s="478"/>
      <c r="I123" s="478"/>
      <c r="J123" s="478"/>
      <c r="K123" s="478"/>
      <c r="L123" s="478"/>
      <c r="M123" s="478"/>
      <c r="N123" s="478"/>
    </row>
    <row r="124" spans="1:14" ht="15.75">
      <c r="A124" s="816" t="s">
        <v>126</v>
      </c>
      <c r="B124" s="816"/>
      <c r="C124" s="484">
        <f>'4. КУЛЬТ_МАС_МЕР'!F38</f>
        <v>28</v>
      </c>
      <c r="D124" s="484">
        <f>'4. КУЛЬТ_МАС_МЕР'!G38</f>
        <v>23</v>
      </c>
      <c r="E124" s="484">
        <f>'4. КУЛЬТ_МАС_МЕР'!H38</f>
        <v>22</v>
      </c>
      <c r="F124" s="485"/>
      <c r="G124" s="485"/>
      <c r="H124" s="485"/>
      <c r="I124" s="485"/>
      <c r="J124" s="485"/>
      <c r="K124" s="485"/>
      <c r="L124" s="485"/>
      <c r="M124" s="485"/>
      <c r="N124" s="485"/>
    </row>
    <row r="125" spans="1:14" ht="15.75">
      <c r="A125" s="816" t="s">
        <v>127</v>
      </c>
      <c r="B125" s="816"/>
      <c r="C125" s="484">
        <f>'4. КУЛЬТ_МАС_МЕР'!F39</f>
        <v>392</v>
      </c>
      <c r="D125" s="484">
        <f>'4. КУЛЬТ_МАС_МЕР'!G39</f>
        <v>398</v>
      </c>
      <c r="E125" s="484">
        <f>'4. КУЛЬТ_МАС_МЕР'!H39</f>
        <v>748</v>
      </c>
      <c r="F125" s="485"/>
      <c r="G125" s="485"/>
      <c r="H125" s="485"/>
      <c r="I125" s="485"/>
      <c r="J125" s="485"/>
      <c r="K125" s="485"/>
      <c r="L125" s="485"/>
      <c r="M125" s="485"/>
      <c r="N125" s="485"/>
    </row>
    <row r="126" spans="1:14" ht="15.75">
      <c r="A126" s="816" t="s">
        <v>75</v>
      </c>
      <c r="B126" s="816"/>
      <c r="C126" s="484">
        <f>'4. КУЛЬТ_МАС_МЕР'!F40</f>
        <v>295</v>
      </c>
      <c r="D126" s="484">
        <f>'4. КУЛЬТ_МАС_МЕР'!G40</f>
        <v>306</v>
      </c>
      <c r="E126" s="484">
        <f>'4. КУЛЬТ_МАС_МЕР'!H40</f>
        <v>382</v>
      </c>
      <c r="F126" s="485"/>
      <c r="G126" s="485"/>
      <c r="H126" s="485"/>
      <c r="I126" s="485"/>
      <c r="J126" s="485"/>
      <c r="K126" s="485"/>
      <c r="L126" s="485"/>
      <c r="M126" s="485"/>
      <c r="N126" s="485"/>
    </row>
    <row r="127" spans="1:14">
      <c r="F127" s="279"/>
      <c r="G127" s="279"/>
      <c r="H127" s="279"/>
      <c r="I127" s="279"/>
      <c r="J127" s="279"/>
      <c r="K127" s="279"/>
      <c r="L127" s="279"/>
      <c r="M127" s="279"/>
      <c r="N127" s="279"/>
    </row>
    <row r="128" spans="1:14">
      <c r="F128" s="279"/>
      <c r="G128" s="279"/>
      <c r="H128" s="279"/>
      <c r="I128" s="279"/>
      <c r="J128" s="279"/>
      <c r="K128" s="279"/>
      <c r="L128" s="279"/>
      <c r="M128" s="279"/>
      <c r="N128" s="279"/>
    </row>
    <row r="129" spans="1:14" ht="15.75" customHeight="1">
      <c r="A129" s="482" t="s">
        <v>132</v>
      </c>
      <c r="B129" s="482"/>
      <c r="C129" s="482"/>
      <c r="F129" s="818"/>
      <c r="G129" s="818"/>
      <c r="H129" s="818"/>
      <c r="I129" s="818"/>
      <c r="J129" s="818"/>
      <c r="K129" s="818"/>
      <c r="L129" s="818"/>
      <c r="M129" s="818"/>
      <c r="N129" s="818"/>
    </row>
    <row r="130" spans="1:14" ht="15.75">
      <c r="A130" s="819"/>
      <c r="B130" s="820"/>
      <c r="C130" s="483">
        <f>'4. КУЛЬТ_МАС_МЕР'!I36</f>
        <v>2018</v>
      </c>
      <c r="D130" s="71">
        <f>'4. КУЛЬТ_МАС_МЕР'!J36</f>
        <v>2019</v>
      </c>
      <c r="E130" s="71">
        <f>'4. КУЛЬТ_МАС_МЕР'!K36</f>
        <v>2020</v>
      </c>
      <c r="F130" s="478"/>
      <c r="G130" s="478"/>
      <c r="H130" s="478"/>
      <c r="I130" s="478"/>
      <c r="J130" s="478"/>
      <c r="K130" s="478"/>
      <c r="L130" s="478"/>
      <c r="M130" s="478"/>
      <c r="N130" s="478"/>
    </row>
    <row r="131" spans="1:14" ht="15.75">
      <c r="A131" s="816" t="s">
        <v>126</v>
      </c>
      <c r="B131" s="816"/>
      <c r="C131" s="484">
        <f>'4. КУЛЬТ_МАС_МЕР'!I38</f>
        <v>2</v>
      </c>
      <c r="D131" s="484">
        <f>'4. КУЛЬТ_МАС_МЕР'!J38</f>
        <v>0</v>
      </c>
      <c r="E131" s="484">
        <f>'4. КУЛЬТ_МАС_МЕР'!K38</f>
        <v>1</v>
      </c>
      <c r="F131" s="485"/>
      <c r="G131" s="485"/>
      <c r="H131" s="485"/>
      <c r="I131" s="485"/>
      <c r="J131" s="485"/>
      <c r="K131" s="485"/>
      <c r="L131" s="485"/>
      <c r="M131" s="485"/>
      <c r="N131" s="485"/>
    </row>
    <row r="132" spans="1:14" ht="15.75">
      <c r="A132" s="816" t="s">
        <v>127</v>
      </c>
      <c r="B132" s="816"/>
      <c r="C132" s="484">
        <f>'4. КУЛЬТ_МАС_МЕР'!I39</f>
        <v>236</v>
      </c>
      <c r="D132" s="484">
        <f>'4. КУЛЬТ_МАС_МЕР'!J39</f>
        <v>0</v>
      </c>
      <c r="E132" s="484">
        <f>'4. КУЛЬТ_МАС_МЕР'!K39</f>
        <v>45</v>
      </c>
      <c r="F132" s="485"/>
      <c r="G132" s="485"/>
      <c r="H132" s="485"/>
      <c r="I132" s="485"/>
      <c r="J132" s="485"/>
      <c r="K132" s="485"/>
      <c r="L132" s="485"/>
      <c r="M132" s="485"/>
      <c r="N132" s="485"/>
    </row>
    <row r="133" spans="1:14" ht="15.75">
      <c r="A133" s="816" t="s">
        <v>75</v>
      </c>
      <c r="B133" s="816"/>
      <c r="C133" s="484">
        <f>'4. КУЛЬТ_МАС_МЕР'!I40</f>
        <v>30</v>
      </c>
      <c r="D133" s="484">
        <f>'4. КУЛЬТ_МАС_МЕР'!J40</f>
        <v>0</v>
      </c>
      <c r="E133" s="484">
        <f>'4. КУЛЬТ_МАС_МЕР'!K40</f>
        <v>14</v>
      </c>
      <c r="F133" s="485"/>
      <c r="G133" s="485"/>
      <c r="H133" s="485"/>
      <c r="I133" s="485"/>
      <c r="J133" s="485"/>
      <c r="K133" s="485"/>
      <c r="L133" s="485"/>
      <c r="M133" s="485"/>
      <c r="N133" s="485"/>
    </row>
    <row r="134" spans="1:14">
      <c r="F134" s="279"/>
      <c r="G134" s="279"/>
      <c r="H134" s="279"/>
      <c r="I134" s="279"/>
      <c r="J134" s="279"/>
      <c r="K134" s="279"/>
      <c r="L134" s="279"/>
      <c r="M134" s="279"/>
      <c r="N134" s="279"/>
    </row>
    <row r="135" spans="1:14">
      <c r="F135" s="279"/>
      <c r="G135" s="279"/>
      <c r="H135" s="279"/>
      <c r="I135" s="279"/>
      <c r="J135" s="279"/>
      <c r="K135" s="279"/>
      <c r="L135" s="279"/>
      <c r="M135" s="279"/>
      <c r="N135" s="279"/>
    </row>
    <row r="136" spans="1:14" ht="15.75" customHeight="1">
      <c r="A136" s="482" t="s">
        <v>133</v>
      </c>
      <c r="B136" s="482"/>
      <c r="C136" s="482"/>
      <c r="F136" s="818"/>
      <c r="G136" s="818"/>
      <c r="H136" s="818"/>
      <c r="I136" s="818"/>
      <c r="J136" s="818"/>
      <c r="K136" s="818"/>
      <c r="L136" s="818"/>
      <c r="M136" s="818"/>
      <c r="N136" s="818"/>
    </row>
    <row r="137" spans="1:14" ht="15" customHeight="1">
      <c r="A137" s="819"/>
      <c r="B137" s="820"/>
      <c r="C137" s="331">
        <f>'4. КУЛЬТ_МАС_МЕР'!L36</f>
        <v>2018</v>
      </c>
      <c r="D137" s="72">
        <f>C137+1</f>
        <v>2019</v>
      </c>
      <c r="E137" s="328">
        <f t="shared" ref="E137" si="52">D137+1</f>
        <v>2020</v>
      </c>
      <c r="F137" s="486"/>
      <c r="G137" s="486"/>
      <c r="H137" s="486"/>
      <c r="I137" s="486"/>
      <c r="J137" s="486"/>
      <c r="K137" s="486"/>
      <c r="L137" s="486"/>
      <c r="M137" s="486"/>
      <c r="N137" s="486"/>
    </row>
    <row r="138" spans="1:14" ht="15.75">
      <c r="A138" s="816" t="s">
        <v>126</v>
      </c>
      <c r="B138" s="816"/>
      <c r="C138" s="484">
        <f>'4. КУЛЬТ_МАС_МЕР'!L38</f>
        <v>11</v>
      </c>
      <c r="D138" s="484">
        <f>'4. КУЛЬТ_МАС_МЕР'!M38</f>
        <v>15</v>
      </c>
      <c r="E138" s="484">
        <f>'4. КУЛЬТ_МАС_МЕР'!N38</f>
        <v>22</v>
      </c>
      <c r="F138" s="485"/>
      <c r="G138" s="485"/>
      <c r="H138" s="485"/>
      <c r="I138" s="485"/>
      <c r="J138" s="485"/>
      <c r="K138" s="485"/>
      <c r="L138" s="485"/>
      <c r="M138" s="485"/>
      <c r="N138" s="485"/>
    </row>
    <row r="139" spans="1:14" ht="15.75">
      <c r="A139" s="816" t="s">
        <v>127</v>
      </c>
      <c r="B139" s="816"/>
      <c r="C139" s="484">
        <f>'4. КУЛЬТ_МАС_МЕР'!L39</f>
        <v>308</v>
      </c>
      <c r="D139" s="484">
        <f>'4. КУЛЬТ_МАС_МЕР'!M39</f>
        <v>338</v>
      </c>
      <c r="E139" s="484">
        <f>'4. КУЛЬТ_МАС_МЕР'!N39</f>
        <v>237</v>
      </c>
      <c r="F139" s="485"/>
      <c r="G139" s="485"/>
      <c r="H139" s="485"/>
      <c r="I139" s="485"/>
      <c r="J139" s="485"/>
      <c r="K139" s="485"/>
      <c r="L139" s="485"/>
      <c r="M139" s="485"/>
      <c r="N139" s="485"/>
    </row>
    <row r="140" spans="1:14" ht="15.75">
      <c r="A140" s="816" t="s">
        <v>75</v>
      </c>
      <c r="B140" s="816"/>
      <c r="C140" s="484">
        <f>'4. КУЛЬТ_МАС_МЕР'!L40</f>
        <v>98</v>
      </c>
      <c r="D140" s="484">
        <f>'4. КУЛЬТ_МАС_МЕР'!M40</f>
        <v>105</v>
      </c>
      <c r="E140" s="484">
        <f>'4. КУЛЬТ_МАС_МЕР'!N40</f>
        <v>65</v>
      </c>
      <c r="F140" s="485"/>
      <c r="G140" s="485"/>
      <c r="H140" s="485"/>
      <c r="I140" s="485"/>
      <c r="J140" s="485"/>
      <c r="K140" s="485"/>
      <c r="L140" s="485"/>
      <c r="M140" s="485"/>
      <c r="N140" s="485"/>
    </row>
    <row r="143" spans="1:14">
      <c r="A143" s="340" t="s">
        <v>640</v>
      </c>
    </row>
    <row r="144" spans="1:14" ht="15.75" customHeight="1">
      <c r="A144" s="823" t="s">
        <v>403</v>
      </c>
      <c r="B144" s="823"/>
      <c r="C144" s="823"/>
      <c r="F144" s="823"/>
      <c r="G144" s="823"/>
      <c r="H144" s="823"/>
      <c r="I144" s="823"/>
      <c r="J144" s="823"/>
      <c r="K144" s="823"/>
      <c r="L144" s="823"/>
      <c r="M144" s="823"/>
      <c r="N144" s="823"/>
    </row>
    <row r="145" spans="1:14" ht="15.75">
      <c r="A145" s="821"/>
      <c r="B145" s="822"/>
      <c r="C145" s="483">
        <f>'4. КУЛЬТ_МАС_МЕР'!C45</f>
        <v>2018</v>
      </c>
      <c r="D145" s="71">
        <f>'4. КУЛЬТ_МАС_МЕР'!D45</f>
        <v>2019</v>
      </c>
      <c r="E145" s="71">
        <f>'4. КУЛЬТ_МАС_МЕР'!E45</f>
        <v>2020</v>
      </c>
      <c r="F145" s="478"/>
      <c r="G145" s="478"/>
      <c r="H145" s="478"/>
      <c r="I145" s="478"/>
      <c r="J145" s="478"/>
      <c r="K145" s="478"/>
      <c r="L145" s="478"/>
      <c r="M145" s="478"/>
      <c r="N145" s="478"/>
    </row>
    <row r="146" spans="1:14" ht="15.75">
      <c r="A146" s="824" t="s">
        <v>126</v>
      </c>
      <c r="B146" s="824"/>
      <c r="C146" s="484">
        <f>'4. КУЛЬТ_МАС_МЕР'!C47</f>
        <v>61</v>
      </c>
      <c r="D146" s="484">
        <f>'4. КУЛЬТ_МАС_МЕР'!D47</f>
        <v>59</v>
      </c>
      <c r="E146" s="484">
        <f>'4. КУЛЬТ_МАС_МЕР'!E47</f>
        <v>26</v>
      </c>
      <c r="F146" s="485"/>
      <c r="G146" s="485"/>
      <c r="H146" s="485"/>
      <c r="I146" s="485"/>
      <c r="J146" s="485"/>
      <c r="K146" s="485"/>
      <c r="L146" s="485"/>
      <c r="M146" s="485"/>
      <c r="N146" s="485"/>
    </row>
    <row r="147" spans="1:14" ht="15.75">
      <c r="A147" s="824" t="s">
        <v>380</v>
      </c>
      <c r="B147" s="824"/>
      <c r="C147" s="484">
        <f>'4. КУЛЬТ_МАС_МЕР'!C48</f>
        <v>352</v>
      </c>
      <c r="D147" s="484">
        <f>'4. КУЛЬТ_МАС_МЕР'!D48</f>
        <v>371</v>
      </c>
      <c r="E147" s="484">
        <f>'4. КУЛЬТ_МАС_МЕР'!E48</f>
        <v>228</v>
      </c>
      <c r="F147" s="485"/>
      <c r="G147" s="485"/>
      <c r="H147" s="485"/>
      <c r="I147" s="485"/>
      <c r="J147" s="485"/>
      <c r="K147" s="485"/>
      <c r="L147" s="485"/>
      <c r="M147" s="485"/>
      <c r="N147" s="485"/>
    </row>
    <row r="148" spans="1:14">
      <c r="F148" s="279"/>
      <c r="G148" s="279"/>
      <c r="H148" s="279"/>
      <c r="I148" s="279"/>
      <c r="J148" s="279"/>
      <c r="K148" s="279"/>
      <c r="L148" s="279"/>
      <c r="M148" s="279"/>
      <c r="N148" s="279"/>
    </row>
    <row r="149" spans="1:14">
      <c r="F149" s="279"/>
      <c r="G149" s="279"/>
      <c r="H149" s="279"/>
      <c r="I149" s="279"/>
      <c r="J149" s="279"/>
      <c r="K149" s="279"/>
      <c r="L149" s="279"/>
      <c r="M149" s="279"/>
      <c r="N149" s="279"/>
    </row>
    <row r="150" spans="1:14" ht="15.75" customHeight="1">
      <c r="A150" s="337" t="s">
        <v>404</v>
      </c>
      <c r="B150" s="337"/>
      <c r="C150" s="337"/>
      <c r="F150" s="823"/>
      <c r="G150" s="823"/>
      <c r="H150" s="823"/>
      <c r="I150" s="823"/>
      <c r="J150" s="823"/>
      <c r="K150" s="823"/>
      <c r="L150" s="823"/>
      <c r="M150" s="823"/>
      <c r="N150" s="823"/>
    </row>
    <row r="151" spans="1:14" ht="15.75">
      <c r="A151" s="821"/>
      <c r="B151" s="822"/>
      <c r="C151" s="483">
        <f>'4. КУЛЬТ_МАС_МЕР'!F45</f>
        <v>2018</v>
      </c>
      <c r="D151" s="71">
        <f>'4. КУЛЬТ_МАС_МЕР'!G45</f>
        <v>2019</v>
      </c>
      <c r="E151" s="71">
        <f>'4. КУЛЬТ_МАС_МЕР'!H45</f>
        <v>2020</v>
      </c>
      <c r="F151" s="478"/>
      <c r="G151" s="478"/>
      <c r="H151" s="478"/>
      <c r="I151" s="478"/>
      <c r="J151" s="478"/>
      <c r="K151" s="478"/>
      <c r="L151" s="478"/>
      <c r="M151" s="478"/>
      <c r="N151" s="478"/>
    </row>
    <row r="152" spans="1:14" ht="15.75">
      <c r="A152" s="824" t="s">
        <v>126</v>
      </c>
      <c r="B152" s="824"/>
      <c r="C152" s="484">
        <f>'4. КУЛЬТ_МАС_МЕР'!F47</f>
        <v>44</v>
      </c>
      <c r="D152" s="484">
        <f>'4. КУЛЬТ_МАС_МЕР'!G47</f>
        <v>39</v>
      </c>
      <c r="E152" s="484">
        <f>'4. КУЛЬТ_МАС_МЕР'!H47</f>
        <v>3</v>
      </c>
      <c r="F152" s="485"/>
      <c r="G152" s="485"/>
      <c r="H152" s="485"/>
      <c r="I152" s="485"/>
      <c r="J152" s="485"/>
      <c r="K152" s="485"/>
      <c r="L152" s="485"/>
      <c r="M152" s="485"/>
      <c r="N152" s="485"/>
    </row>
    <row r="153" spans="1:14" ht="15.75">
      <c r="A153" s="824" t="s">
        <v>380</v>
      </c>
      <c r="B153" s="824"/>
      <c r="C153" s="484">
        <f>'4. КУЛЬТ_МАС_МЕР'!F48</f>
        <v>193</v>
      </c>
      <c r="D153" s="484">
        <f>'4. КУЛЬТ_МАС_МЕР'!G48</f>
        <v>169</v>
      </c>
      <c r="E153" s="484">
        <f>'4. КУЛЬТ_МАС_МЕР'!H48</f>
        <v>68</v>
      </c>
      <c r="F153" s="485"/>
      <c r="G153" s="485"/>
      <c r="H153" s="485"/>
      <c r="I153" s="485"/>
      <c r="J153" s="485"/>
      <c r="K153" s="485"/>
      <c r="L153" s="485"/>
      <c r="M153" s="485"/>
      <c r="N153" s="485"/>
    </row>
    <row r="154" spans="1:14">
      <c r="F154" s="279"/>
      <c r="G154" s="279"/>
      <c r="H154" s="279"/>
      <c r="I154" s="279"/>
      <c r="J154" s="279"/>
      <c r="K154" s="279"/>
      <c r="L154" s="279"/>
      <c r="M154" s="279"/>
      <c r="N154" s="279"/>
    </row>
    <row r="155" spans="1:14">
      <c r="F155" s="279"/>
      <c r="G155" s="279"/>
      <c r="H155" s="279"/>
      <c r="I155" s="279"/>
      <c r="J155" s="279"/>
      <c r="K155" s="279"/>
      <c r="L155" s="279"/>
      <c r="M155" s="279"/>
      <c r="N155" s="279"/>
    </row>
    <row r="156" spans="1:14" ht="15.75" customHeight="1">
      <c r="A156" s="337" t="s">
        <v>405</v>
      </c>
      <c r="B156" s="337"/>
      <c r="C156" s="337"/>
      <c r="F156" s="823"/>
      <c r="G156" s="823"/>
      <c r="H156" s="823"/>
      <c r="I156" s="823"/>
      <c r="J156" s="823"/>
      <c r="K156" s="823"/>
      <c r="L156" s="823"/>
      <c r="M156" s="823"/>
      <c r="N156" s="823"/>
    </row>
    <row r="157" spans="1:14" ht="15.75">
      <c r="A157" s="821"/>
      <c r="B157" s="822"/>
      <c r="C157" s="483">
        <f>'4. КУЛЬТ_МАС_МЕР'!I45</f>
        <v>2018</v>
      </c>
      <c r="D157" s="71">
        <f>'4. КУЛЬТ_МАС_МЕР'!J45</f>
        <v>2019</v>
      </c>
      <c r="E157" s="71">
        <f>'4. КУЛЬТ_МАС_МЕР'!K45</f>
        <v>2020</v>
      </c>
      <c r="F157" s="478"/>
      <c r="G157" s="478"/>
      <c r="H157" s="478"/>
      <c r="I157" s="478"/>
      <c r="J157" s="478"/>
      <c r="K157" s="478"/>
      <c r="L157" s="478"/>
      <c r="M157" s="478"/>
      <c r="N157" s="478"/>
    </row>
    <row r="158" spans="1:14" ht="15.75">
      <c r="A158" s="824" t="s">
        <v>126</v>
      </c>
      <c r="B158" s="824"/>
      <c r="C158" s="484">
        <f>'4. КУЛЬТ_МАС_МЕР'!I47</f>
        <v>3</v>
      </c>
      <c r="D158" s="484">
        <f>'4. КУЛЬТ_МАС_МЕР'!J47</f>
        <v>7</v>
      </c>
      <c r="E158" s="484">
        <f>'4. КУЛЬТ_МАС_МЕР'!K47</f>
        <v>3</v>
      </c>
      <c r="F158" s="485"/>
      <c r="G158" s="485"/>
      <c r="H158" s="485"/>
      <c r="I158" s="485"/>
      <c r="J158" s="485"/>
      <c r="K158" s="485"/>
      <c r="L158" s="485"/>
      <c r="M158" s="485"/>
      <c r="N158" s="485"/>
    </row>
    <row r="159" spans="1:14" ht="15.75">
      <c r="A159" s="824" t="s">
        <v>380</v>
      </c>
      <c r="B159" s="824"/>
      <c r="C159" s="484">
        <f>'4. КУЛЬТ_МАС_МЕР'!I48</f>
        <v>32</v>
      </c>
      <c r="D159" s="484">
        <f>'4. КУЛЬТ_МАС_МЕР'!J48</f>
        <v>25</v>
      </c>
      <c r="E159" s="484">
        <f>'4. КУЛЬТ_МАС_МЕР'!K48</f>
        <v>30</v>
      </c>
      <c r="F159" s="485"/>
      <c r="G159" s="485"/>
      <c r="H159" s="485"/>
      <c r="I159" s="485"/>
      <c r="J159" s="485"/>
      <c r="K159" s="485"/>
      <c r="L159" s="485"/>
      <c r="M159" s="485"/>
      <c r="N159" s="485"/>
    </row>
    <row r="160" spans="1:14">
      <c r="F160" s="279"/>
      <c r="G160" s="279"/>
      <c r="H160" s="279"/>
      <c r="I160" s="279"/>
      <c r="J160" s="279"/>
      <c r="K160" s="279"/>
      <c r="L160" s="279"/>
      <c r="M160" s="279"/>
      <c r="N160" s="279"/>
    </row>
    <row r="161" spans="1:14">
      <c r="F161" s="279"/>
      <c r="G161" s="279"/>
      <c r="H161" s="279"/>
      <c r="I161" s="279"/>
      <c r="J161" s="279"/>
      <c r="K161" s="279"/>
      <c r="L161" s="279"/>
      <c r="M161" s="279"/>
      <c r="N161" s="279"/>
    </row>
    <row r="162" spans="1:14" ht="15.75" customHeight="1">
      <c r="A162" s="337" t="s">
        <v>406</v>
      </c>
      <c r="B162" s="337"/>
      <c r="C162" s="337"/>
      <c r="F162" s="823"/>
      <c r="G162" s="823"/>
      <c r="H162" s="823"/>
      <c r="I162" s="823"/>
      <c r="J162" s="823"/>
      <c r="K162" s="823"/>
      <c r="L162" s="823"/>
      <c r="M162" s="823"/>
      <c r="N162" s="823"/>
    </row>
    <row r="163" spans="1:14" ht="15.75">
      <c r="A163" s="821"/>
      <c r="B163" s="822"/>
      <c r="C163" s="483">
        <f>'4. КУЛЬТ_МАС_МЕР'!L45</f>
        <v>2018</v>
      </c>
      <c r="D163" s="71">
        <f>'4. КУЛЬТ_МАС_МЕР'!M45</f>
        <v>2019</v>
      </c>
      <c r="E163" s="71">
        <f>'4. КУЛЬТ_МАС_МЕР'!N45</f>
        <v>2020</v>
      </c>
      <c r="F163" s="478"/>
      <c r="G163" s="478"/>
      <c r="H163" s="478"/>
      <c r="I163" s="478"/>
      <c r="J163" s="478"/>
      <c r="K163" s="478"/>
      <c r="L163" s="478"/>
      <c r="M163" s="478"/>
      <c r="N163" s="478"/>
    </row>
    <row r="164" spans="1:14" ht="15.75">
      <c r="A164" s="824" t="s">
        <v>126</v>
      </c>
      <c r="B164" s="824"/>
      <c r="C164" s="484">
        <f>'4. КУЛЬТ_МАС_МЕР'!L47</f>
        <v>14</v>
      </c>
      <c r="D164" s="484">
        <f>'4. КУЛЬТ_МАС_МЕР'!M47</f>
        <v>13</v>
      </c>
      <c r="E164" s="484">
        <f>'4. КУЛЬТ_МАС_МЕР'!N47</f>
        <v>20</v>
      </c>
      <c r="F164" s="485"/>
      <c r="G164" s="485"/>
      <c r="H164" s="485"/>
      <c r="I164" s="485"/>
      <c r="J164" s="485"/>
      <c r="K164" s="485"/>
      <c r="L164" s="485"/>
      <c r="M164" s="485"/>
      <c r="N164" s="485"/>
    </row>
    <row r="165" spans="1:14" ht="15.75">
      <c r="A165" s="824" t="s">
        <v>380</v>
      </c>
      <c r="B165" s="824"/>
      <c r="C165" s="484">
        <f>'4. КУЛЬТ_МАС_МЕР'!L48</f>
        <v>127</v>
      </c>
      <c r="D165" s="484">
        <f>'4. КУЛЬТ_МАС_МЕР'!M48</f>
        <v>177</v>
      </c>
      <c r="E165" s="484">
        <f>'4. КУЛЬТ_МАС_МЕР'!N48</f>
        <v>130</v>
      </c>
      <c r="F165" s="485"/>
      <c r="G165" s="485"/>
      <c r="H165" s="485"/>
      <c r="I165" s="485"/>
      <c r="J165" s="485"/>
      <c r="K165" s="485"/>
      <c r="L165" s="485"/>
      <c r="M165" s="485"/>
      <c r="N165" s="485"/>
    </row>
    <row r="168" spans="1:14">
      <c r="A168" s="340" t="s">
        <v>641</v>
      </c>
    </row>
    <row r="169" spans="1:14">
      <c r="A169" s="829" t="s">
        <v>407</v>
      </c>
      <c r="B169" s="829"/>
      <c r="C169" s="829"/>
      <c r="D169" s="829"/>
      <c r="E169" s="829"/>
      <c r="F169" s="829"/>
      <c r="G169" s="829"/>
    </row>
    <row r="170" spans="1:14" ht="15.75">
      <c r="A170" s="827"/>
      <c r="B170" s="828"/>
      <c r="C170" s="72">
        <f>'5. НАЦ_ПОЛИТИКА'!C10</f>
        <v>2018</v>
      </c>
      <c r="D170" s="72">
        <f>'5. НАЦ_ПОЛИТИКА'!D10</f>
        <v>2019</v>
      </c>
      <c r="E170" s="72">
        <f>'5. НАЦ_ПОЛИТИКА'!E10</f>
        <v>2020</v>
      </c>
    </row>
    <row r="171" spans="1:14" ht="15.75">
      <c r="A171" s="825" t="s">
        <v>220</v>
      </c>
      <c r="B171" s="826"/>
      <c r="C171" s="479">
        <f>'5. НАЦ_ПОЛИТИКА'!C12</f>
        <v>4</v>
      </c>
      <c r="D171" s="479">
        <f>'5. НАЦ_ПОЛИТИКА'!D12</f>
        <v>5</v>
      </c>
      <c r="E171" s="479">
        <f>'5. НАЦ_ПОЛИТИКА'!E12</f>
        <v>5</v>
      </c>
    </row>
    <row r="172" spans="1:14" ht="15.75">
      <c r="A172" s="825" t="s">
        <v>221</v>
      </c>
      <c r="B172" s="826"/>
      <c r="C172" s="479">
        <f>'5. НАЦ_ПОЛИТИКА'!C13</f>
        <v>1650</v>
      </c>
      <c r="D172" s="479">
        <f>'5. НАЦ_ПОЛИТИКА'!D13</f>
        <v>1730</v>
      </c>
      <c r="E172" s="479">
        <f>'5. НАЦ_ПОЛИТИКА'!E13</f>
        <v>1000</v>
      </c>
    </row>
    <row r="173" spans="1:14" ht="15.75">
      <c r="A173" s="825" t="s">
        <v>222</v>
      </c>
      <c r="B173" s="826"/>
      <c r="C173" s="479">
        <f>'5. НАЦ_ПОЛИТИКА'!C14</f>
        <v>420</v>
      </c>
      <c r="D173" s="479">
        <f>'5. НАЦ_ПОЛИТИКА'!D14</f>
        <v>460</v>
      </c>
      <c r="E173" s="479">
        <f>'5. НАЦ_ПОЛИТИКА'!E14</f>
        <v>300</v>
      </c>
    </row>
    <row r="176" spans="1:14">
      <c r="A176" s="340" t="s">
        <v>660</v>
      </c>
    </row>
    <row r="177" spans="1:55">
      <c r="A177" s="340" t="s">
        <v>409</v>
      </c>
    </row>
    <row r="178" spans="1:55" ht="15.75">
      <c r="A178" s="606"/>
      <c r="B178" s="607"/>
      <c r="C178" s="71">
        <f>'6. НАУЧ-МЕТОД'!C32</f>
        <v>2018</v>
      </c>
      <c r="D178" s="71">
        <f>'6. НАУЧ-МЕТОД'!D32</f>
        <v>2019</v>
      </c>
      <c r="E178" s="71">
        <f>'6. НАУЧ-МЕТОД'!E32</f>
        <v>2020</v>
      </c>
    </row>
    <row r="179" spans="1:55" ht="15.75">
      <c r="A179" s="605" t="s">
        <v>141</v>
      </c>
      <c r="B179" s="605"/>
      <c r="C179" s="86">
        <f>'6. НАУЧ-МЕТОД'!C34</f>
        <v>14</v>
      </c>
      <c r="D179" s="86">
        <f>'6. НАУЧ-МЕТОД'!D34</f>
        <v>21</v>
      </c>
      <c r="E179" s="86">
        <f>'6. НАУЧ-МЕТОД'!E34</f>
        <v>11</v>
      </c>
    </row>
    <row r="180" spans="1:55" ht="15.75">
      <c r="A180" s="605" t="s">
        <v>142</v>
      </c>
      <c r="B180" s="605"/>
      <c r="C180" s="86">
        <f>'6. НАУЧ-МЕТОД'!C35</f>
        <v>0</v>
      </c>
      <c r="D180" s="86">
        <f>'6. НАУЧ-МЕТОД'!D35</f>
        <v>4</v>
      </c>
      <c r="E180" s="86">
        <f>'6. НАУЧ-МЕТОД'!E35</f>
        <v>0</v>
      </c>
    </row>
    <row r="181" spans="1:55" ht="15.75">
      <c r="A181" s="608" t="s">
        <v>523</v>
      </c>
      <c r="B181" s="608"/>
      <c r="C181" s="86">
        <f>'6. НАУЧ-МЕТОД'!C36</f>
        <v>14</v>
      </c>
      <c r="D181" s="86">
        <f>'6. НАУЧ-МЕТОД'!D36</f>
        <v>25</v>
      </c>
      <c r="E181" s="86">
        <f>'6. НАУЧ-МЕТОД'!E36</f>
        <v>11</v>
      </c>
    </row>
    <row r="185" spans="1:55" ht="18.75">
      <c r="A185" s="29" t="s">
        <v>372</v>
      </c>
    </row>
    <row r="186" spans="1:55">
      <c r="B186" s="340" t="s">
        <v>69</v>
      </c>
      <c r="C186" s="340" t="s">
        <v>418</v>
      </c>
      <c r="D186" s="340" t="s">
        <v>669</v>
      </c>
      <c r="E186" s="340" t="s">
        <v>670</v>
      </c>
      <c r="F186" s="340" t="s">
        <v>375</v>
      </c>
      <c r="G186" s="340" t="s">
        <v>671</v>
      </c>
      <c r="H186" s="340" t="s">
        <v>618</v>
      </c>
    </row>
    <row r="187" spans="1:55" ht="18">
      <c r="A187" s="497" t="s">
        <v>88</v>
      </c>
      <c r="B187" s="498">
        <f>'3. КЛУБ_ФОРМ'!C25</f>
        <v>0</v>
      </c>
      <c r="C187" s="498">
        <f>'3. КЛУБ_ФОРМ'!C26</f>
        <v>0</v>
      </c>
      <c r="D187" s="498">
        <f>'3. КЛУБ_ФОРМ'!C27</f>
        <v>0</v>
      </c>
      <c r="E187" s="498">
        <f>'3. КЛУБ_ФОРМ'!C28</f>
        <v>0</v>
      </c>
      <c r="F187" s="498">
        <f>'3. КЛУБ_ФОРМ'!C29</f>
        <v>0</v>
      </c>
      <c r="G187" s="498">
        <f>'3. КЛУБ_ФОРМ'!C30</f>
        <v>0</v>
      </c>
      <c r="H187" s="498">
        <f>'3. КЛУБ_ФОРМ'!C31</f>
        <v>0</v>
      </c>
      <c r="AJ187" s="498"/>
      <c r="AK187" s="498"/>
      <c r="AL187" s="498"/>
      <c r="AM187" s="498"/>
      <c r="AN187" s="498"/>
      <c r="AO187" s="498"/>
      <c r="AP187" s="498"/>
      <c r="AQ187" s="498"/>
      <c r="AR187" s="498"/>
      <c r="AS187" s="498"/>
      <c r="AT187" s="498"/>
      <c r="AU187" s="498"/>
      <c r="AV187" s="498"/>
      <c r="AW187" s="498"/>
      <c r="AX187" s="498"/>
      <c r="AY187" s="498"/>
      <c r="AZ187" s="498"/>
      <c r="BA187" s="498"/>
      <c r="BB187" s="498"/>
      <c r="BC187" s="498"/>
    </row>
    <row r="188" spans="1:55" ht="18">
      <c r="A188" s="497" t="s">
        <v>89</v>
      </c>
      <c r="B188" s="498">
        <f>'3. КЛУБ_ФОРМ'!D25</f>
        <v>0</v>
      </c>
      <c r="C188" s="498">
        <f>'3. КЛУБ_ФОРМ'!D26</f>
        <v>0</v>
      </c>
      <c r="D188" s="498">
        <f>'3. КЛУБ_ФОРМ'!D27</f>
        <v>1</v>
      </c>
      <c r="E188" s="498">
        <f>'3. КЛУБ_ФОРМ'!D28</f>
        <v>1</v>
      </c>
      <c r="F188" s="498">
        <f>'3. КЛУБ_ФОРМ'!D29</f>
        <v>0</v>
      </c>
      <c r="G188" s="498">
        <f>'3. КЛУБ_ФОРМ'!D30</f>
        <v>0</v>
      </c>
      <c r="H188" s="498">
        <f>'3. КЛУБ_ФОРМ'!D31</f>
        <v>2</v>
      </c>
    </row>
    <row r="189" spans="1:55" ht="18">
      <c r="A189" s="497" t="s">
        <v>90</v>
      </c>
      <c r="B189" s="498">
        <f>'3. КЛУБ_ФОРМ'!E25</f>
        <v>0</v>
      </c>
      <c r="C189" s="498">
        <f>'3. КЛУБ_ФОРМ'!E26</f>
        <v>0</v>
      </c>
      <c r="D189" s="498">
        <f>'3. КЛУБ_ФОРМ'!E27</f>
        <v>0</v>
      </c>
      <c r="E189" s="498">
        <f>'3. КЛУБ_ФОРМ'!E28</f>
        <v>0</v>
      </c>
      <c r="F189" s="498">
        <f>'3. КЛУБ_ФОРМ'!E29</f>
        <v>0</v>
      </c>
      <c r="G189" s="498">
        <f>'3. КЛУБ_ФОРМ'!E30</f>
        <v>0</v>
      </c>
      <c r="H189" s="498">
        <f>'3. КЛУБ_ФОРМ'!E31</f>
        <v>0</v>
      </c>
    </row>
    <row r="190" spans="1:55" ht="18">
      <c r="A190" s="497" t="s">
        <v>91</v>
      </c>
      <c r="B190" s="498">
        <f>'3. КЛУБ_ФОРМ'!F25</f>
        <v>0</v>
      </c>
      <c r="C190" s="498">
        <f>'3. КЛУБ_ФОРМ'!F26</f>
        <v>0</v>
      </c>
      <c r="D190" s="498">
        <f>'3. КЛУБ_ФОРМ'!F27</f>
        <v>1</v>
      </c>
      <c r="E190" s="498">
        <f>'3. КЛУБ_ФОРМ'!F28</f>
        <v>1</v>
      </c>
      <c r="F190" s="498">
        <f>'3. КЛУБ_ФОРМ'!F29</f>
        <v>0</v>
      </c>
      <c r="G190" s="498">
        <f>'3. КЛУБ_ФОРМ'!F30</f>
        <v>0</v>
      </c>
      <c r="H190" s="498">
        <f>'3. КЛУБ_ФОРМ'!F31</f>
        <v>2</v>
      </c>
    </row>
    <row r="191" spans="1:55" ht="18">
      <c r="A191" s="497" t="s">
        <v>92</v>
      </c>
      <c r="B191" s="498">
        <f>'3. КЛУБ_ФОРМ'!G25</f>
        <v>7</v>
      </c>
      <c r="C191" s="498">
        <f>'3. КЛУБ_ФОРМ'!G26</f>
        <v>0</v>
      </c>
      <c r="D191" s="498">
        <f>'3. КЛУБ_ФОРМ'!G27</f>
        <v>0</v>
      </c>
      <c r="E191" s="498">
        <f>'3. КЛУБ_ФОРМ'!G28</f>
        <v>0</v>
      </c>
      <c r="F191" s="498">
        <f>'3. КЛУБ_ФОРМ'!G29</f>
        <v>0</v>
      </c>
      <c r="G191" s="498">
        <f>'3. КЛУБ_ФОРМ'!G30</f>
        <v>0</v>
      </c>
      <c r="H191" s="498">
        <f>'3. КЛУБ_ФОРМ'!G31</f>
        <v>7</v>
      </c>
    </row>
    <row r="192" spans="1:55" ht="18">
      <c r="A192" s="497" t="s">
        <v>85</v>
      </c>
      <c r="B192" s="498">
        <f>'3. КЛУБ_ФОРМ'!H25</f>
        <v>7</v>
      </c>
      <c r="C192" s="498">
        <f>'3. КЛУБ_ФОРМ'!H26</f>
        <v>0</v>
      </c>
      <c r="D192" s="498">
        <f>'3. КЛУБ_ФОРМ'!H27</f>
        <v>0</v>
      </c>
      <c r="E192" s="498">
        <f>'3. КЛУБ_ФОРМ'!H28</f>
        <v>0</v>
      </c>
      <c r="F192" s="498">
        <f>'3. КЛУБ_ФОРМ'!H29</f>
        <v>0</v>
      </c>
      <c r="G192" s="498">
        <f>'3. КЛУБ_ФОРМ'!H30</f>
        <v>0</v>
      </c>
      <c r="H192" s="498">
        <f>'3. КЛУБ_ФОРМ'!H31</f>
        <v>7</v>
      </c>
    </row>
    <row r="193" spans="1:8" ht="18">
      <c r="A193" s="497" t="s">
        <v>350</v>
      </c>
      <c r="B193" s="498">
        <f>'3. КЛУБ_ФОРМ'!I25</f>
        <v>0</v>
      </c>
      <c r="C193" s="498">
        <f>'3. КЛУБ_ФОРМ'!I26</f>
        <v>0</v>
      </c>
      <c r="D193" s="498">
        <f>'3. КЛУБ_ФОРМ'!I27</f>
        <v>0</v>
      </c>
      <c r="E193" s="498">
        <f>'3. КЛУБ_ФОРМ'!I28</f>
        <v>0</v>
      </c>
      <c r="F193" s="498">
        <f>'3. КЛУБ_ФОРМ'!I29</f>
        <v>0</v>
      </c>
      <c r="G193" s="498">
        <f>'3. КЛУБ_ФОРМ'!I30</f>
        <v>0</v>
      </c>
      <c r="H193" s="498">
        <f>'3. КЛУБ_ФОРМ'!I31</f>
        <v>0</v>
      </c>
    </row>
    <row r="194" spans="1:8" ht="18">
      <c r="A194" s="497" t="s">
        <v>86</v>
      </c>
      <c r="B194" s="498">
        <f>'3. КЛУБ_ФОРМ'!J25</f>
        <v>14</v>
      </c>
      <c r="C194" s="498">
        <f>'3. КЛУБ_ФОРМ'!J26</f>
        <v>0</v>
      </c>
      <c r="D194" s="498">
        <f>'3. КЛУБ_ФОРМ'!J27</f>
        <v>0</v>
      </c>
      <c r="E194" s="498">
        <f>'3. КЛУБ_ФОРМ'!J28</f>
        <v>0</v>
      </c>
      <c r="F194" s="498">
        <f>'3. КЛУБ_ФОРМ'!J29</f>
        <v>0</v>
      </c>
      <c r="G194" s="498">
        <f>'3. КЛУБ_ФОРМ'!J30</f>
        <v>0</v>
      </c>
      <c r="H194" s="498">
        <f>'3. КЛУБ_ФОРМ'!J31</f>
        <v>14</v>
      </c>
    </row>
    <row r="195" spans="1:8" ht="18">
      <c r="A195" s="497" t="s">
        <v>87</v>
      </c>
      <c r="B195" s="498">
        <f>'3. КЛУБ_ФОРМ'!K25</f>
        <v>0</v>
      </c>
      <c r="C195" s="498">
        <f>'3. КЛУБ_ФОРМ'!K26</f>
        <v>0</v>
      </c>
      <c r="D195" s="498">
        <f>'3. КЛУБ_ФОРМ'!K27</f>
        <v>0</v>
      </c>
      <c r="E195" s="498">
        <f>'3. КЛУБ_ФОРМ'!K28</f>
        <v>0</v>
      </c>
      <c r="F195" s="498">
        <f>'3. КЛУБ_ФОРМ'!K29</f>
        <v>0</v>
      </c>
      <c r="G195" s="498">
        <f>'3. КЛУБ_ФОРМ'!K30</f>
        <v>0</v>
      </c>
      <c r="H195" s="498">
        <f>'3. КЛУБ_ФОРМ'!K31</f>
        <v>0</v>
      </c>
    </row>
    <row r="196" spans="1:8" ht="18">
      <c r="A196" s="497" t="s">
        <v>349</v>
      </c>
      <c r="B196" s="498">
        <f>'3. КЛУБ_ФОРМ'!L25</f>
        <v>0</v>
      </c>
      <c r="C196" s="498">
        <f>'3. КЛУБ_ФОРМ'!L26</f>
        <v>0</v>
      </c>
      <c r="D196" s="498">
        <f>'3. КЛУБ_ФОРМ'!L27</f>
        <v>0</v>
      </c>
      <c r="E196" s="498">
        <f>'3. КЛУБ_ФОРМ'!L28</f>
        <v>0</v>
      </c>
      <c r="F196" s="498">
        <f>'3. КЛУБ_ФОРМ'!L29</f>
        <v>0</v>
      </c>
      <c r="G196" s="498">
        <f>'3. КЛУБ_ФОРМ'!L30</f>
        <v>0</v>
      </c>
      <c r="H196" s="498">
        <f>'3. КЛУБ_ФОРМ'!L31</f>
        <v>0</v>
      </c>
    </row>
    <row r="197" spans="1:8" ht="18">
      <c r="A197" s="497" t="s">
        <v>93</v>
      </c>
      <c r="B197" s="498">
        <f>'3. КЛУБ_ФОРМ'!M25</f>
        <v>0</v>
      </c>
      <c r="C197" s="498">
        <f>'3. КЛУБ_ФОРМ'!M26</f>
        <v>0</v>
      </c>
      <c r="D197" s="498">
        <f>'3. КЛУБ_ФОРМ'!M27</f>
        <v>0</v>
      </c>
      <c r="E197" s="498">
        <f>'3. КЛУБ_ФОРМ'!M28</f>
        <v>0</v>
      </c>
      <c r="F197" s="498">
        <f>'3. КЛУБ_ФОРМ'!M29</f>
        <v>0</v>
      </c>
      <c r="G197" s="498">
        <f>'3. КЛУБ_ФОРМ'!M30</f>
        <v>0</v>
      </c>
      <c r="H197" s="498">
        <f>'3. КЛУБ_ФОРМ'!M31</f>
        <v>0</v>
      </c>
    </row>
    <row r="198" spans="1:8" ht="18">
      <c r="A198" s="497" t="s">
        <v>98</v>
      </c>
      <c r="B198" s="498">
        <f>'3. КЛУБ_ФОРМ'!N25</f>
        <v>0</v>
      </c>
      <c r="C198" s="498">
        <f>'3. КЛУБ_ФОРМ'!N26</f>
        <v>0</v>
      </c>
      <c r="D198" s="498">
        <f>'3. КЛУБ_ФОРМ'!N27</f>
        <v>0</v>
      </c>
      <c r="E198" s="498">
        <f>'3. КЛУБ_ФОРМ'!N28</f>
        <v>0</v>
      </c>
      <c r="F198" s="498">
        <f>'3. КЛУБ_ФОРМ'!N29</f>
        <v>0</v>
      </c>
      <c r="G198" s="498">
        <f>'3. КЛУБ_ФОРМ'!N30</f>
        <v>0</v>
      </c>
      <c r="H198" s="498">
        <f>'3. КЛУБ_ФОРМ'!N31</f>
        <v>0</v>
      </c>
    </row>
    <row r="199" spans="1:8" ht="18">
      <c r="A199" s="497" t="s">
        <v>94</v>
      </c>
      <c r="B199" s="498">
        <f>'3. КЛУБ_ФОРМ'!O25</f>
        <v>0</v>
      </c>
      <c r="C199" s="498">
        <f>'3. КЛУБ_ФОРМ'!O26</f>
        <v>0</v>
      </c>
      <c r="D199" s="498">
        <f>'3. КЛУБ_ФОРМ'!O27</f>
        <v>0</v>
      </c>
      <c r="E199" s="498">
        <f>'3. КЛУБ_ФОРМ'!O28</f>
        <v>0</v>
      </c>
      <c r="F199" s="498">
        <f>'3. КЛУБ_ФОРМ'!O29</f>
        <v>0</v>
      </c>
      <c r="G199" s="498">
        <f>'3. КЛУБ_ФОРМ'!O30</f>
        <v>0</v>
      </c>
      <c r="H199" s="498">
        <f>'3. КЛУБ_ФОРМ'!O31</f>
        <v>0</v>
      </c>
    </row>
    <row r="200" spans="1:8" ht="18">
      <c r="A200" s="497" t="s">
        <v>95</v>
      </c>
      <c r="B200" s="498">
        <f>'3. КЛУБ_ФОРМ'!P25</f>
        <v>0</v>
      </c>
      <c r="C200" s="498">
        <f>'3. КЛУБ_ФОРМ'!P26</f>
        <v>0</v>
      </c>
      <c r="D200" s="498">
        <f>'3. КЛУБ_ФОРМ'!P27</f>
        <v>0</v>
      </c>
      <c r="E200" s="498">
        <f>'3. КЛУБ_ФОРМ'!P28</f>
        <v>0</v>
      </c>
      <c r="F200" s="498">
        <f>'3. КЛУБ_ФОРМ'!P29</f>
        <v>0</v>
      </c>
      <c r="G200" s="498">
        <f>'3. КЛУБ_ФОРМ'!P30</f>
        <v>0</v>
      </c>
      <c r="H200" s="498">
        <f>'3. КЛУБ_ФОРМ'!P31</f>
        <v>0</v>
      </c>
    </row>
    <row r="201" spans="1:8" ht="18">
      <c r="A201" s="497" t="s">
        <v>96</v>
      </c>
      <c r="B201" s="498">
        <f>'3. КЛУБ_ФОРМ'!Q25</f>
        <v>0</v>
      </c>
      <c r="C201" s="498">
        <f>'3. КЛУБ_ФОРМ'!Q26</f>
        <v>0</v>
      </c>
      <c r="D201" s="498">
        <f>'3. КЛУБ_ФОРМ'!Q27</f>
        <v>0</v>
      </c>
      <c r="E201" s="498">
        <f>'3. КЛУБ_ФОРМ'!Q28</f>
        <v>0</v>
      </c>
      <c r="F201" s="498">
        <f>'3. КЛУБ_ФОРМ'!Q29</f>
        <v>0</v>
      </c>
      <c r="G201" s="498">
        <f>'3. КЛУБ_ФОРМ'!Q30</f>
        <v>0</v>
      </c>
      <c r="H201" s="498">
        <f>'3. КЛУБ_ФОРМ'!Q31</f>
        <v>0</v>
      </c>
    </row>
    <row r="202" spans="1:8" ht="18">
      <c r="A202" s="497" t="s">
        <v>97</v>
      </c>
      <c r="B202" s="498">
        <f>'3. КЛУБ_ФОРМ'!R25</f>
        <v>0</v>
      </c>
      <c r="C202" s="498">
        <f>'3. КЛУБ_ФОРМ'!R26</f>
        <v>1</v>
      </c>
      <c r="D202" s="498">
        <f>'3. КЛУБ_ФОРМ'!R27</f>
        <v>0</v>
      </c>
      <c r="E202" s="498">
        <f>'3. КЛУБ_ФОРМ'!R28</f>
        <v>0</v>
      </c>
      <c r="F202" s="498">
        <f>'3. КЛУБ_ФОРМ'!R29</f>
        <v>0</v>
      </c>
      <c r="G202" s="498">
        <f>'3. КЛУБ_ФОРМ'!R30</f>
        <v>0</v>
      </c>
      <c r="H202" s="498">
        <f>'3. КЛУБ_ФОРМ'!R31</f>
        <v>1</v>
      </c>
    </row>
    <row r="203" spans="1:8" ht="18">
      <c r="A203" s="497" t="s">
        <v>99</v>
      </c>
      <c r="B203" s="498">
        <f>'3. КЛУБ_ФОРМ'!S25</f>
        <v>0</v>
      </c>
      <c r="C203" s="498">
        <f>'3. КЛУБ_ФОРМ'!S26</f>
        <v>0</v>
      </c>
      <c r="D203" s="498">
        <f>'3. КЛУБ_ФОРМ'!S27</f>
        <v>0</v>
      </c>
      <c r="E203" s="498">
        <f>'3. КЛУБ_ФОРМ'!S28</f>
        <v>0</v>
      </c>
      <c r="F203" s="498">
        <f>'3. КЛУБ_ФОРМ'!S29</f>
        <v>0</v>
      </c>
      <c r="G203" s="498">
        <f>'3. КЛУБ_ФОРМ'!S30</f>
        <v>0</v>
      </c>
      <c r="H203" s="498">
        <f>'3. КЛУБ_ФОРМ'!S31</f>
        <v>0</v>
      </c>
    </row>
    <row r="204" spans="1:8" ht="18">
      <c r="A204" s="497" t="s">
        <v>456</v>
      </c>
      <c r="B204" s="498">
        <f>'3. КЛУБ_ФОРМ'!T25</f>
        <v>0</v>
      </c>
      <c r="C204" s="498">
        <f>'3. КЛУБ_ФОРМ'!T26</f>
        <v>0</v>
      </c>
      <c r="D204" s="498">
        <f>'3. КЛУБ_ФОРМ'!T27</f>
        <v>0</v>
      </c>
      <c r="E204" s="498">
        <f>'3. КЛУБ_ФОРМ'!T28</f>
        <v>0</v>
      </c>
      <c r="F204" s="498">
        <f>'3. КЛУБ_ФОРМ'!T29</f>
        <v>1</v>
      </c>
      <c r="G204" s="498">
        <f>'3. КЛУБ_ФОРМ'!T30</f>
        <v>0</v>
      </c>
      <c r="H204" s="498">
        <f>'3. КЛУБ_ФОРМ'!T31</f>
        <v>1</v>
      </c>
    </row>
    <row r="205" spans="1:8" ht="18">
      <c r="A205" s="497" t="s">
        <v>462</v>
      </c>
      <c r="B205" s="498">
        <f>'3. КЛУБ_ФОРМ'!U25</f>
        <v>0</v>
      </c>
      <c r="C205" s="498">
        <f>'3. КЛУБ_ФОРМ'!U26</f>
        <v>0</v>
      </c>
      <c r="D205" s="498">
        <f>'3. КЛУБ_ФОРМ'!U27</f>
        <v>0</v>
      </c>
      <c r="E205" s="498">
        <f>'3. КЛУБ_ФОРМ'!U28</f>
        <v>0</v>
      </c>
      <c r="F205" s="498">
        <f>'3. КЛУБ_ФОРМ'!U29</f>
        <v>0</v>
      </c>
      <c r="G205" s="498">
        <f>'3. КЛУБ_ФОРМ'!U30</f>
        <v>0</v>
      </c>
      <c r="H205" s="498">
        <f>'3. КЛУБ_ФОРМ'!U31</f>
        <v>0</v>
      </c>
    </row>
    <row r="206" spans="1:8" ht="18">
      <c r="A206" s="497" t="s">
        <v>457</v>
      </c>
      <c r="B206" s="498">
        <f>'3. КЛУБ_ФОРМ'!V25</f>
        <v>0</v>
      </c>
      <c r="C206" s="498">
        <f>'3. КЛУБ_ФОРМ'!V26</f>
        <v>0</v>
      </c>
      <c r="D206" s="498">
        <f>'3. КЛУБ_ФОРМ'!V27</f>
        <v>0</v>
      </c>
      <c r="E206" s="498">
        <f>'3. КЛУБ_ФОРМ'!V28</f>
        <v>0</v>
      </c>
      <c r="F206" s="498">
        <f>'3. КЛУБ_ФОРМ'!V29</f>
        <v>0</v>
      </c>
      <c r="G206" s="498">
        <f>'3. КЛУБ_ФОРМ'!V30</f>
        <v>0</v>
      </c>
      <c r="H206" s="498">
        <f>'3. КЛУБ_ФОРМ'!V31</f>
        <v>0</v>
      </c>
    </row>
    <row r="207" spans="1:8" ht="18">
      <c r="A207" s="497" t="s">
        <v>458</v>
      </c>
      <c r="B207" s="498">
        <f>'3. КЛУБ_ФОРМ'!W25</f>
        <v>0</v>
      </c>
      <c r="C207" s="498">
        <f>'3. КЛУБ_ФОРМ'!W26</f>
        <v>0</v>
      </c>
      <c r="D207" s="498">
        <f>'3. КЛУБ_ФОРМ'!W27</f>
        <v>0</v>
      </c>
      <c r="E207" s="498">
        <f>'3. КЛУБ_ФОРМ'!W28</f>
        <v>0</v>
      </c>
      <c r="F207" s="498">
        <f>'3. КЛУБ_ФОРМ'!W29</f>
        <v>0</v>
      </c>
      <c r="G207" s="498">
        <f>'3. КЛУБ_ФОРМ'!W30</f>
        <v>0</v>
      </c>
      <c r="H207" s="498">
        <f>'3. КЛУБ_ФОРМ'!W31</f>
        <v>0</v>
      </c>
    </row>
    <row r="208" spans="1:8" ht="18">
      <c r="A208" s="497" t="s">
        <v>459</v>
      </c>
      <c r="B208" s="498">
        <f>'3. КЛУБ_ФОРМ'!X25</f>
        <v>4</v>
      </c>
      <c r="C208" s="498">
        <f>'3. КЛУБ_ФОРМ'!X26</f>
        <v>0</v>
      </c>
      <c r="D208" s="498">
        <f>'3. КЛУБ_ФОРМ'!X27</f>
        <v>0</v>
      </c>
      <c r="E208" s="498">
        <f>'3. КЛУБ_ФОРМ'!X28</f>
        <v>0</v>
      </c>
      <c r="F208" s="498">
        <f>'3. КЛУБ_ФОРМ'!X29</f>
        <v>0</v>
      </c>
      <c r="G208" s="498">
        <f>'3. КЛУБ_ФОРМ'!X30</f>
        <v>0</v>
      </c>
      <c r="H208" s="498">
        <f>'3. КЛУБ_ФОРМ'!X31</f>
        <v>4</v>
      </c>
    </row>
    <row r="209" spans="1:36" ht="18">
      <c r="A209" s="497" t="s">
        <v>62</v>
      </c>
      <c r="B209" s="498">
        <f>'3. КЛУБ_ФОРМ'!Y25</f>
        <v>1</v>
      </c>
      <c r="C209" s="498">
        <f>'3. КЛУБ_ФОРМ'!Y26</f>
        <v>0</v>
      </c>
      <c r="D209" s="498">
        <f>'3. КЛУБ_ФОРМ'!Y27</f>
        <v>0</v>
      </c>
      <c r="E209" s="498">
        <f>'3. КЛУБ_ФОРМ'!Y28</f>
        <v>1</v>
      </c>
      <c r="F209" s="498">
        <f>'3. КЛУБ_ФОРМ'!Y29</f>
        <v>0</v>
      </c>
      <c r="G209" s="498">
        <f>'3. КЛУБ_ФОРМ'!Y30</f>
        <v>0</v>
      </c>
      <c r="H209" s="498">
        <f>'3. КЛУБ_ФОРМ'!Y31</f>
        <v>2</v>
      </c>
    </row>
    <row r="210" spans="1:36" ht="18">
      <c r="A210" s="497" t="s">
        <v>463</v>
      </c>
      <c r="B210" s="498">
        <f>'3. КЛУБ_ФОРМ'!Z25</f>
        <v>5</v>
      </c>
      <c r="C210" s="498">
        <f>'3. КЛУБ_ФОРМ'!Z26</f>
        <v>0</v>
      </c>
      <c r="D210" s="498">
        <f>'3. КЛУБ_ФОРМ'!Z27</f>
        <v>0</v>
      </c>
      <c r="E210" s="498">
        <f>'3. КЛУБ_ФОРМ'!Z28</f>
        <v>0</v>
      </c>
      <c r="F210" s="498">
        <f>'3. КЛУБ_ФОРМ'!Z29</f>
        <v>0</v>
      </c>
      <c r="G210" s="498">
        <f>'3. КЛУБ_ФОРМ'!Z30</f>
        <v>0</v>
      </c>
      <c r="H210" s="498">
        <f>'3. КЛУБ_ФОРМ'!Z31</f>
        <v>5</v>
      </c>
    </row>
    <row r="211" spans="1:36" ht="18">
      <c r="A211" s="497" t="s">
        <v>460</v>
      </c>
      <c r="B211" s="498">
        <f>'3. КЛУБ_ФОРМ'!AA25</f>
        <v>5</v>
      </c>
      <c r="C211" s="498">
        <f>'3. КЛУБ_ФОРМ'!AA26</f>
        <v>0</v>
      </c>
      <c r="D211" s="498">
        <f>'3. КЛУБ_ФОРМ'!AA27</f>
        <v>1</v>
      </c>
      <c r="E211" s="498">
        <f>'3. КЛУБ_ФОРМ'!AA28</f>
        <v>0</v>
      </c>
      <c r="F211" s="498">
        <f>'3. КЛУБ_ФОРМ'!AA29</f>
        <v>0</v>
      </c>
      <c r="G211" s="498">
        <f>'3. КЛУБ_ФОРМ'!AA30</f>
        <v>0</v>
      </c>
      <c r="H211" s="498">
        <f>'3. КЛУБ_ФОРМ'!AA31</f>
        <v>6</v>
      </c>
    </row>
    <row r="212" spans="1:36" ht="18">
      <c r="A212" s="497" t="s">
        <v>65</v>
      </c>
      <c r="B212" s="498">
        <f>'3. КЛУБ_ФОРМ'!AB25</f>
        <v>0</v>
      </c>
      <c r="C212" s="498">
        <f>'3. КЛУБ_ФОРМ'!AB26</f>
        <v>0</v>
      </c>
      <c r="D212" s="498">
        <f>'3. КЛУБ_ФОРМ'!AB27</f>
        <v>0</v>
      </c>
      <c r="E212" s="498">
        <f>'3. КЛУБ_ФОРМ'!AB28</f>
        <v>0</v>
      </c>
      <c r="F212" s="498">
        <f>'3. КЛУБ_ФОРМ'!AB29</f>
        <v>0</v>
      </c>
      <c r="G212" s="498">
        <f>'3. КЛУБ_ФОРМ'!AB30</f>
        <v>0</v>
      </c>
      <c r="H212" s="498">
        <f>'3. КЛУБ_ФОРМ'!AB31</f>
        <v>0</v>
      </c>
    </row>
    <row r="213" spans="1:36" ht="18">
      <c r="A213" s="497" t="s">
        <v>461</v>
      </c>
      <c r="B213" s="498">
        <f>'3. КЛУБ_ФОРМ'!AC25</f>
        <v>1</v>
      </c>
      <c r="C213" s="498">
        <f>'3. КЛУБ_ФОРМ'!AC26</f>
        <v>0</v>
      </c>
      <c r="D213" s="498">
        <f>'3. КЛУБ_ФОРМ'!AC27</f>
        <v>0</v>
      </c>
      <c r="E213" s="498">
        <f>'3. КЛУБ_ФОРМ'!AC28</f>
        <v>0</v>
      </c>
      <c r="F213" s="498">
        <f>'3. КЛУБ_ФОРМ'!AC29</f>
        <v>0</v>
      </c>
      <c r="G213" s="498">
        <f>'3. КЛУБ_ФОРМ'!AC30</f>
        <v>0</v>
      </c>
      <c r="H213" s="498">
        <f>'3. КЛУБ_ФОРМ'!AC31</f>
        <v>1</v>
      </c>
    </row>
    <row r="214" spans="1:36" ht="18">
      <c r="A214" s="497" t="s">
        <v>67</v>
      </c>
      <c r="B214" s="498">
        <f>'3. КЛУБ_ФОРМ'!AD25</f>
        <v>0</v>
      </c>
      <c r="C214" s="498">
        <f>'3. КЛУБ_ФОРМ'!AD26</f>
        <v>0</v>
      </c>
      <c r="D214" s="498">
        <f>'3. КЛУБ_ФОРМ'!AD27</f>
        <v>0</v>
      </c>
      <c r="E214" s="498">
        <f>'3. КЛУБ_ФОРМ'!AD28</f>
        <v>0</v>
      </c>
      <c r="F214" s="498">
        <f>'3. КЛУБ_ФОРМ'!AD29</f>
        <v>0</v>
      </c>
      <c r="G214" s="498">
        <f>'3. КЛУБ_ФОРМ'!AD30</f>
        <v>0</v>
      </c>
      <c r="H214" s="498">
        <f>'3. КЛУБ_ФОРМ'!AD31</f>
        <v>0</v>
      </c>
    </row>
    <row r="215" spans="1:36">
      <c r="A215" s="340" t="s">
        <v>672</v>
      </c>
      <c r="B215" s="498">
        <f>SUM(B187:B214)</f>
        <v>44</v>
      </c>
      <c r="C215" s="498">
        <f t="shared" ref="C215:H215" si="53">SUM(C187:C214)</f>
        <v>1</v>
      </c>
      <c r="D215" s="498">
        <f t="shared" si="53"/>
        <v>3</v>
      </c>
      <c r="E215" s="498">
        <f t="shared" si="53"/>
        <v>3</v>
      </c>
      <c r="F215" s="498">
        <f t="shared" si="53"/>
        <v>1</v>
      </c>
      <c r="G215" s="498">
        <f t="shared" si="53"/>
        <v>0</v>
      </c>
      <c r="H215" s="498">
        <f t="shared" si="53"/>
        <v>52</v>
      </c>
    </row>
    <row r="216" spans="1:36">
      <c r="B216" s="498"/>
      <c r="C216" s="498"/>
      <c r="D216" s="498"/>
      <c r="E216" s="498"/>
      <c r="F216" s="498"/>
      <c r="G216" s="498"/>
      <c r="H216" s="498"/>
      <c r="AD216" s="498"/>
      <c r="AE216" s="498"/>
      <c r="AF216" s="498"/>
      <c r="AG216" s="498"/>
      <c r="AH216" s="498"/>
      <c r="AI216" s="498"/>
      <c r="AJ216" s="498"/>
    </row>
    <row r="217" spans="1:36" ht="18.75">
      <c r="A217" s="29" t="s">
        <v>373</v>
      </c>
      <c r="B217" s="498"/>
      <c r="C217" s="498"/>
      <c r="D217" s="498"/>
      <c r="E217" s="498"/>
      <c r="F217" s="498"/>
      <c r="G217" s="498"/>
      <c r="H217" s="498"/>
      <c r="AD217" s="498"/>
      <c r="AE217" s="498"/>
      <c r="AF217" s="498"/>
      <c r="AG217" s="498"/>
      <c r="AH217" s="498"/>
      <c r="AI217" s="498"/>
      <c r="AJ217" s="498"/>
    </row>
    <row r="218" spans="1:36">
      <c r="B218" s="340" t="s">
        <v>69</v>
      </c>
      <c r="C218" s="340" t="s">
        <v>418</v>
      </c>
      <c r="D218" s="340" t="s">
        <v>669</v>
      </c>
      <c r="E218" s="340" t="s">
        <v>670</v>
      </c>
      <c r="F218" s="340" t="s">
        <v>375</v>
      </c>
      <c r="G218" s="340" t="s">
        <v>671</v>
      </c>
      <c r="H218" s="340" t="s">
        <v>618</v>
      </c>
    </row>
    <row r="219" spans="1:36" ht="18">
      <c r="A219" s="497" t="s">
        <v>88</v>
      </c>
      <c r="B219" s="498">
        <f>'3. КЛУБ_ФОРМ'!C39</f>
        <v>0</v>
      </c>
      <c r="C219" s="498">
        <f>'3. КЛУБ_ФОРМ'!C40</f>
        <v>0</v>
      </c>
      <c r="D219" s="498">
        <f>'3. КЛУБ_ФОРМ'!C41</f>
        <v>0</v>
      </c>
      <c r="E219" s="498">
        <f>'3. КЛУБ_ФОРМ'!C42</f>
        <v>0</v>
      </c>
      <c r="F219" s="498">
        <f>'3. КЛУБ_ФОРМ'!C43</f>
        <v>0</v>
      </c>
      <c r="G219" s="498">
        <f>'3. КЛУБ_ФОРМ'!C44</f>
        <v>0</v>
      </c>
      <c r="H219" s="498">
        <f>'3. КЛУБ_ФОРМ'!C45</f>
        <v>0</v>
      </c>
    </row>
    <row r="220" spans="1:36" ht="18">
      <c r="A220" s="497" t="s">
        <v>89</v>
      </c>
      <c r="B220" s="498">
        <f>'3. КЛУБ_ФОРМ'!D39</f>
        <v>0</v>
      </c>
      <c r="C220" s="498">
        <f>'3. КЛУБ_ФОРМ'!D40</f>
        <v>0</v>
      </c>
      <c r="D220" s="498">
        <f>'3. КЛУБ_ФОРМ'!D41</f>
        <v>18</v>
      </c>
      <c r="E220" s="498">
        <f>'3. КЛУБ_ФОРМ'!D42</f>
        <v>22</v>
      </c>
      <c r="F220" s="498">
        <f>'3. КЛУБ_ФОРМ'!D43</f>
        <v>0</v>
      </c>
      <c r="G220" s="498">
        <f>'3. КЛУБ_ФОРМ'!D44</f>
        <v>0</v>
      </c>
      <c r="H220" s="498">
        <f>'3. КЛУБ_ФОРМ'!D45</f>
        <v>40</v>
      </c>
    </row>
    <row r="221" spans="1:36" ht="18">
      <c r="A221" s="497" t="s">
        <v>90</v>
      </c>
      <c r="B221" s="498">
        <f>'3. КЛУБ_ФОРМ'!E39</f>
        <v>0</v>
      </c>
      <c r="C221" s="498">
        <f>'3. КЛУБ_ФОРМ'!E40</f>
        <v>0</v>
      </c>
      <c r="D221" s="498">
        <f>'3. КЛУБ_ФОРМ'!E41</f>
        <v>0</v>
      </c>
      <c r="E221" s="498">
        <f>'3. КЛУБ_ФОРМ'!E42</f>
        <v>0</v>
      </c>
      <c r="F221" s="498">
        <f>'3. КЛУБ_ФОРМ'!E43</f>
        <v>0</v>
      </c>
      <c r="G221" s="498">
        <f>'3. КЛУБ_ФОРМ'!E44</f>
        <v>0</v>
      </c>
      <c r="H221" s="498">
        <f>'3. КЛУБ_ФОРМ'!E45</f>
        <v>0</v>
      </c>
    </row>
    <row r="222" spans="1:36" ht="18">
      <c r="A222" s="497" t="s">
        <v>91</v>
      </c>
      <c r="B222" s="498">
        <f>'3. КЛУБ_ФОРМ'!F39</f>
        <v>0</v>
      </c>
      <c r="C222" s="498">
        <f>'3. КЛУБ_ФОРМ'!F40</f>
        <v>0</v>
      </c>
      <c r="D222" s="498">
        <f>'3. КЛУБ_ФОРМ'!F41</f>
        <v>4</v>
      </c>
      <c r="E222" s="498">
        <f>'3. КЛУБ_ФОРМ'!F42</f>
        <v>3</v>
      </c>
      <c r="F222" s="498">
        <f>'3. КЛУБ_ФОРМ'!F43</f>
        <v>0</v>
      </c>
      <c r="G222" s="498">
        <f>'3. КЛУБ_ФОРМ'!F44</f>
        <v>0</v>
      </c>
      <c r="H222" s="498">
        <f>'3. КЛУБ_ФОРМ'!F45</f>
        <v>7</v>
      </c>
    </row>
    <row r="223" spans="1:36" ht="18">
      <c r="A223" s="497" t="s">
        <v>92</v>
      </c>
      <c r="B223" s="498">
        <f>'3. КЛУБ_ФОРМ'!G39</f>
        <v>54</v>
      </c>
      <c r="C223" s="498">
        <f>'3. КЛУБ_ФОРМ'!G40</f>
        <v>0</v>
      </c>
      <c r="D223" s="498">
        <f>'3. КЛУБ_ФОРМ'!G41</f>
        <v>0</v>
      </c>
      <c r="E223" s="498">
        <f>'3. КЛУБ_ФОРМ'!G42</f>
        <v>0</v>
      </c>
      <c r="F223" s="498">
        <f>'3. КЛУБ_ФОРМ'!G43</f>
        <v>0</v>
      </c>
      <c r="G223" s="498">
        <f>'3. КЛУБ_ФОРМ'!G44</f>
        <v>0</v>
      </c>
      <c r="H223" s="498">
        <f>'3. КЛУБ_ФОРМ'!G45</f>
        <v>54</v>
      </c>
    </row>
    <row r="224" spans="1:36" ht="18">
      <c r="A224" s="497" t="s">
        <v>85</v>
      </c>
      <c r="B224" s="498">
        <f>'3. КЛУБ_ФОРМ'!H39</f>
        <v>84</v>
      </c>
      <c r="C224" s="498">
        <f>'3. КЛУБ_ФОРМ'!H40</f>
        <v>0</v>
      </c>
      <c r="D224" s="498">
        <f>'3. КЛУБ_ФОРМ'!H41</f>
        <v>0</v>
      </c>
      <c r="E224" s="498">
        <f>'3. КЛУБ_ФОРМ'!H42</f>
        <v>0</v>
      </c>
      <c r="F224" s="498">
        <f>'3. КЛУБ_ФОРМ'!H43</f>
        <v>0</v>
      </c>
      <c r="G224" s="498">
        <f>'3. КЛУБ_ФОРМ'!H44</f>
        <v>0</v>
      </c>
      <c r="H224" s="498">
        <f>'3. КЛУБ_ФОРМ'!H45</f>
        <v>84</v>
      </c>
    </row>
    <row r="225" spans="1:8" ht="18">
      <c r="A225" s="497" t="s">
        <v>350</v>
      </c>
      <c r="B225" s="498">
        <f>'3. КЛУБ_ФОРМ'!I39</f>
        <v>0</v>
      </c>
      <c r="C225" s="498">
        <f>'3. КЛУБ_ФОРМ'!I40</f>
        <v>0</v>
      </c>
      <c r="D225" s="498">
        <f>'3. КЛУБ_ФОРМ'!I41</f>
        <v>0</v>
      </c>
      <c r="E225" s="498">
        <f>'3. КЛУБ_ФОРМ'!I42</f>
        <v>0</v>
      </c>
      <c r="F225" s="498">
        <f>'3. КЛУБ_ФОРМ'!I43</f>
        <v>0</v>
      </c>
      <c r="G225" s="498">
        <f>'3. КЛУБ_ФОРМ'!I44</f>
        <v>0</v>
      </c>
      <c r="H225" s="498">
        <f>'3. КЛУБ_ФОРМ'!I45</f>
        <v>0</v>
      </c>
    </row>
    <row r="226" spans="1:8" ht="18">
      <c r="A226" s="497" t="s">
        <v>86</v>
      </c>
      <c r="B226" s="498">
        <f>'3. КЛУБ_ФОРМ'!J39</f>
        <v>206</v>
      </c>
      <c r="C226" s="498">
        <f>'3. КЛУБ_ФОРМ'!J40</f>
        <v>0</v>
      </c>
      <c r="D226" s="498">
        <f>'3. КЛУБ_ФОРМ'!J41</f>
        <v>0</v>
      </c>
      <c r="E226" s="498">
        <f>'3. КЛУБ_ФОРМ'!J42</f>
        <v>0</v>
      </c>
      <c r="F226" s="498">
        <f>'3. КЛУБ_ФОРМ'!J43</f>
        <v>0</v>
      </c>
      <c r="G226" s="498">
        <f>'3. КЛУБ_ФОРМ'!J44</f>
        <v>0</v>
      </c>
      <c r="H226" s="498">
        <f>'3. КЛУБ_ФОРМ'!J45</f>
        <v>206</v>
      </c>
    </row>
    <row r="227" spans="1:8" ht="18">
      <c r="A227" s="497" t="s">
        <v>87</v>
      </c>
      <c r="B227" s="498">
        <f>'3. КЛУБ_ФОРМ'!K39</f>
        <v>0</v>
      </c>
      <c r="C227" s="498">
        <f>'3. КЛУБ_ФОРМ'!K40</f>
        <v>0</v>
      </c>
      <c r="D227" s="498">
        <f>'3. КЛУБ_ФОРМ'!K41</f>
        <v>0</v>
      </c>
      <c r="E227" s="498">
        <f>'3. КЛУБ_ФОРМ'!K42</f>
        <v>0</v>
      </c>
      <c r="F227" s="498">
        <f>'3. КЛУБ_ФОРМ'!K43</f>
        <v>0</v>
      </c>
      <c r="G227" s="498">
        <f>'3. КЛУБ_ФОРМ'!K44</f>
        <v>0</v>
      </c>
      <c r="H227" s="498">
        <f>'3. КЛУБ_ФОРМ'!K45</f>
        <v>0</v>
      </c>
    </row>
    <row r="228" spans="1:8" ht="18">
      <c r="A228" s="497" t="s">
        <v>349</v>
      </c>
      <c r="B228" s="498">
        <f>'3. КЛУБ_ФОРМ'!L39</f>
        <v>0</v>
      </c>
      <c r="C228" s="498">
        <f>'3. КЛУБ_ФОРМ'!L40</f>
        <v>0</v>
      </c>
      <c r="D228" s="498">
        <f>'3. КЛУБ_ФОРМ'!L41</f>
        <v>0</v>
      </c>
      <c r="E228" s="498">
        <f>'3. КЛУБ_ФОРМ'!L42</f>
        <v>0</v>
      </c>
      <c r="F228" s="498">
        <f>'3. КЛУБ_ФОРМ'!L43</f>
        <v>0</v>
      </c>
      <c r="G228" s="498">
        <f>'3. КЛУБ_ФОРМ'!L44</f>
        <v>0</v>
      </c>
      <c r="H228" s="498">
        <f>'3. КЛУБ_ФОРМ'!L45</f>
        <v>0</v>
      </c>
    </row>
    <row r="229" spans="1:8" ht="18">
      <c r="A229" s="497" t="s">
        <v>93</v>
      </c>
      <c r="B229" s="498">
        <f>'3. КЛУБ_ФОРМ'!M39</f>
        <v>0</v>
      </c>
      <c r="C229" s="498">
        <f>'3. КЛУБ_ФОРМ'!M40</f>
        <v>0</v>
      </c>
      <c r="D229" s="498">
        <f>'3. КЛУБ_ФОРМ'!M41</f>
        <v>0</v>
      </c>
      <c r="E229" s="498">
        <f>'3. КЛУБ_ФОРМ'!M42</f>
        <v>0</v>
      </c>
      <c r="F229" s="498">
        <f>'3. КЛУБ_ФОРМ'!M43</f>
        <v>0</v>
      </c>
      <c r="G229" s="498">
        <f>'3. КЛУБ_ФОРМ'!M44</f>
        <v>0</v>
      </c>
      <c r="H229" s="498">
        <f>'3. КЛУБ_ФОРМ'!M45</f>
        <v>0</v>
      </c>
    </row>
    <row r="230" spans="1:8" ht="18">
      <c r="A230" s="497" t="s">
        <v>98</v>
      </c>
      <c r="B230" s="498">
        <f>'3. КЛУБ_ФОРМ'!N39</f>
        <v>0</v>
      </c>
      <c r="C230" s="498">
        <f>'3. КЛУБ_ФОРМ'!N40</f>
        <v>0</v>
      </c>
      <c r="D230" s="498">
        <f>'3. КЛУБ_ФОРМ'!N41</f>
        <v>0</v>
      </c>
      <c r="E230" s="498">
        <f>'3. КЛУБ_ФОРМ'!N42</f>
        <v>0</v>
      </c>
      <c r="F230" s="498">
        <f>'3. КЛУБ_ФОРМ'!N43</f>
        <v>0</v>
      </c>
      <c r="G230" s="498">
        <f>'3. КЛУБ_ФОРМ'!N44</f>
        <v>0</v>
      </c>
      <c r="H230" s="498">
        <f>'3. КЛУБ_ФОРМ'!N45</f>
        <v>0</v>
      </c>
    </row>
    <row r="231" spans="1:8" ht="18">
      <c r="A231" s="497" t="s">
        <v>94</v>
      </c>
      <c r="B231" s="498">
        <f>'3. КЛУБ_ФОРМ'!O39</f>
        <v>0</v>
      </c>
      <c r="C231" s="498">
        <f>'3. КЛУБ_ФОРМ'!O40</f>
        <v>0</v>
      </c>
      <c r="D231" s="498">
        <f>'3. КЛУБ_ФОРМ'!O41</f>
        <v>0</v>
      </c>
      <c r="E231" s="498">
        <f>'3. КЛУБ_ФОРМ'!O42</f>
        <v>0</v>
      </c>
      <c r="F231" s="498">
        <f>'3. КЛУБ_ФОРМ'!O43</f>
        <v>0</v>
      </c>
      <c r="G231" s="498">
        <f>'3. КЛУБ_ФОРМ'!O44</f>
        <v>0</v>
      </c>
      <c r="H231" s="498">
        <f>'3. КЛУБ_ФОРМ'!O45</f>
        <v>0</v>
      </c>
    </row>
    <row r="232" spans="1:8" ht="18">
      <c r="A232" s="497" t="s">
        <v>95</v>
      </c>
      <c r="B232" s="498">
        <f>'3. КЛУБ_ФОРМ'!P39</f>
        <v>0</v>
      </c>
      <c r="C232" s="498">
        <f>'3. КЛУБ_ФОРМ'!P40</f>
        <v>0</v>
      </c>
      <c r="D232" s="498">
        <f>'3. КЛУБ_ФОРМ'!P41</f>
        <v>0</v>
      </c>
      <c r="E232" s="498">
        <f>'3. КЛУБ_ФОРМ'!P42</f>
        <v>0</v>
      </c>
      <c r="F232" s="498">
        <f>'3. КЛУБ_ФОРМ'!P43</f>
        <v>0</v>
      </c>
      <c r="G232" s="498">
        <f>'3. КЛУБ_ФОРМ'!P44</f>
        <v>0</v>
      </c>
      <c r="H232" s="498">
        <f>'3. КЛУБ_ФОРМ'!P45</f>
        <v>0</v>
      </c>
    </row>
    <row r="233" spans="1:8" ht="18">
      <c r="A233" s="497" t="s">
        <v>96</v>
      </c>
      <c r="B233" s="498">
        <f>'3. КЛУБ_ФОРМ'!Q39</f>
        <v>0</v>
      </c>
      <c r="C233" s="498">
        <f>'3. КЛУБ_ФОРМ'!Q40</f>
        <v>0</v>
      </c>
      <c r="D233" s="498">
        <f>'3. КЛУБ_ФОРМ'!Q41</f>
        <v>0</v>
      </c>
      <c r="E233" s="498">
        <f>'3. КЛУБ_ФОРМ'!Q42</f>
        <v>0</v>
      </c>
      <c r="F233" s="498">
        <f>'3. КЛУБ_ФОРМ'!Q43</f>
        <v>0</v>
      </c>
      <c r="G233" s="498">
        <f>'3. КЛУБ_ФОРМ'!Q44</f>
        <v>0</v>
      </c>
      <c r="H233" s="498">
        <f>'3. КЛУБ_ФОРМ'!Q45</f>
        <v>0</v>
      </c>
    </row>
    <row r="234" spans="1:8" ht="18">
      <c r="A234" s="497" t="s">
        <v>97</v>
      </c>
      <c r="B234" s="498">
        <f>'3. КЛУБ_ФОРМ'!R39</f>
        <v>0</v>
      </c>
      <c r="C234" s="498">
        <f>'3. КЛУБ_ФОРМ'!R40</f>
        <v>5</v>
      </c>
      <c r="D234" s="498">
        <f>'3. КЛУБ_ФОРМ'!R41</f>
        <v>0</v>
      </c>
      <c r="E234" s="498">
        <f>'3. КЛУБ_ФОРМ'!R42</f>
        <v>0</v>
      </c>
      <c r="F234" s="498">
        <f>'3. КЛУБ_ФОРМ'!R43</f>
        <v>0</v>
      </c>
      <c r="G234" s="498">
        <f>'3. КЛУБ_ФОРМ'!R44</f>
        <v>0</v>
      </c>
      <c r="H234" s="498">
        <f>'3. КЛУБ_ФОРМ'!R45</f>
        <v>5</v>
      </c>
    </row>
    <row r="235" spans="1:8" ht="18">
      <c r="A235" s="497" t="s">
        <v>99</v>
      </c>
      <c r="B235" s="498">
        <f>'3. КЛУБ_ФОРМ'!S39</f>
        <v>0</v>
      </c>
      <c r="C235" s="498">
        <f>'3. КЛУБ_ФОРМ'!S40</f>
        <v>0</v>
      </c>
      <c r="D235" s="498">
        <f>'3. КЛУБ_ФОРМ'!S41</f>
        <v>0</v>
      </c>
      <c r="E235" s="498">
        <f>'3. КЛУБ_ФОРМ'!S42</f>
        <v>0</v>
      </c>
      <c r="F235" s="498">
        <f>'3. КЛУБ_ФОРМ'!S43</f>
        <v>0</v>
      </c>
      <c r="G235" s="498">
        <f>'3. КЛУБ_ФОРМ'!S44</f>
        <v>0</v>
      </c>
      <c r="H235" s="498">
        <f>'3. КЛУБ_ФОРМ'!S45</f>
        <v>0</v>
      </c>
    </row>
    <row r="236" spans="1:8" ht="18">
      <c r="A236" s="497" t="s">
        <v>456</v>
      </c>
      <c r="B236" s="498">
        <f>'3. КЛУБ_ФОРМ'!T39</f>
        <v>0</v>
      </c>
      <c r="C236" s="498">
        <f>'3. КЛУБ_ФОРМ'!T40</f>
        <v>0</v>
      </c>
      <c r="D236" s="498">
        <f>'3. КЛУБ_ФОРМ'!T41</f>
        <v>0</v>
      </c>
      <c r="E236" s="498">
        <f>'3. КЛУБ_ФОРМ'!T42</f>
        <v>0</v>
      </c>
      <c r="F236" s="498">
        <f>'3. КЛУБ_ФОРМ'!T43</f>
        <v>16</v>
      </c>
      <c r="G236" s="498">
        <f>'3. КЛУБ_ФОРМ'!T44</f>
        <v>0</v>
      </c>
      <c r="H236" s="498">
        <f>'3. КЛУБ_ФОРМ'!T45</f>
        <v>16</v>
      </c>
    </row>
    <row r="237" spans="1:8" ht="18">
      <c r="A237" s="497" t="s">
        <v>462</v>
      </c>
      <c r="B237" s="498">
        <f>'3. КЛУБ_ФОРМ'!U39</f>
        <v>0</v>
      </c>
      <c r="C237" s="498">
        <f>'3. КЛУБ_ФОРМ'!U40</f>
        <v>0</v>
      </c>
      <c r="D237" s="498">
        <f>'3. КЛУБ_ФОРМ'!U41</f>
        <v>0</v>
      </c>
      <c r="E237" s="498">
        <f>'3. КЛУБ_ФОРМ'!U42</f>
        <v>0</v>
      </c>
      <c r="F237" s="498">
        <f>'3. КЛУБ_ФОРМ'!U43</f>
        <v>0</v>
      </c>
      <c r="G237" s="498">
        <f>'3. КЛУБ_ФОРМ'!U44</f>
        <v>0</v>
      </c>
      <c r="H237" s="498">
        <f>'3. КЛУБ_ФОРМ'!U45</f>
        <v>0</v>
      </c>
    </row>
    <row r="238" spans="1:8" ht="18">
      <c r="A238" s="497" t="s">
        <v>457</v>
      </c>
      <c r="B238" s="498">
        <f>'3. КЛУБ_ФОРМ'!V39</f>
        <v>0</v>
      </c>
      <c r="C238" s="498">
        <f>'3. КЛУБ_ФОРМ'!V40</f>
        <v>0</v>
      </c>
      <c r="D238" s="498">
        <f>'3. КЛУБ_ФОРМ'!V41</f>
        <v>0</v>
      </c>
      <c r="E238" s="498">
        <f>'3. КЛУБ_ФОРМ'!V42</f>
        <v>0</v>
      </c>
      <c r="F238" s="498">
        <f>'3. КЛУБ_ФОРМ'!V43</f>
        <v>0</v>
      </c>
      <c r="G238" s="498">
        <f>'3. КЛУБ_ФОРМ'!V44</f>
        <v>0</v>
      </c>
      <c r="H238" s="498">
        <f>'3. КЛУБ_ФОРМ'!V45</f>
        <v>0</v>
      </c>
    </row>
    <row r="239" spans="1:8" ht="18">
      <c r="A239" s="497" t="s">
        <v>458</v>
      </c>
      <c r="B239" s="498">
        <f>'3. КЛУБ_ФОРМ'!W39</f>
        <v>0</v>
      </c>
      <c r="C239" s="498">
        <f>'3. КЛУБ_ФОРМ'!W40</f>
        <v>0</v>
      </c>
      <c r="D239" s="498">
        <f>'3. КЛУБ_ФОРМ'!W41</f>
        <v>0</v>
      </c>
      <c r="E239" s="498">
        <f>'3. КЛУБ_ФОРМ'!W42</f>
        <v>0</v>
      </c>
      <c r="F239" s="498">
        <f>'3. КЛУБ_ФОРМ'!W43</f>
        <v>0</v>
      </c>
      <c r="G239" s="498">
        <f>'3. КЛУБ_ФОРМ'!W44</f>
        <v>0</v>
      </c>
      <c r="H239" s="498">
        <f>'3. КЛУБ_ФОРМ'!W45</f>
        <v>0</v>
      </c>
    </row>
    <row r="240" spans="1:8" ht="18">
      <c r="A240" s="497" t="s">
        <v>459</v>
      </c>
      <c r="B240" s="498">
        <f>'3. КЛУБ_ФОРМ'!X39</f>
        <v>44</v>
      </c>
      <c r="C240" s="498">
        <f>'3. КЛУБ_ФОРМ'!X40</f>
        <v>0</v>
      </c>
      <c r="D240" s="498">
        <f>'3. КЛУБ_ФОРМ'!X41</f>
        <v>0</v>
      </c>
      <c r="E240" s="498">
        <f>'3. КЛУБ_ФОРМ'!X42</f>
        <v>0</v>
      </c>
      <c r="F240" s="498">
        <f>'3. КЛУБ_ФОРМ'!X43</f>
        <v>0</v>
      </c>
      <c r="G240" s="498">
        <f>'3. КЛУБ_ФОРМ'!X44</f>
        <v>0</v>
      </c>
      <c r="H240" s="498">
        <f>'3. КЛУБ_ФОРМ'!X45</f>
        <v>44</v>
      </c>
    </row>
    <row r="241" spans="1:8" ht="18">
      <c r="A241" s="497" t="s">
        <v>62</v>
      </c>
      <c r="B241" s="498">
        <f>'3. КЛУБ_ФОРМ'!Y39</f>
        <v>8</v>
      </c>
      <c r="C241" s="498">
        <f>'3. КЛУБ_ФОРМ'!Y40</f>
        <v>0</v>
      </c>
      <c r="D241" s="498">
        <f>'3. КЛУБ_ФОРМ'!Y41</f>
        <v>0</v>
      </c>
      <c r="E241" s="498">
        <f>'3. КЛУБ_ФОРМ'!Y42</f>
        <v>15</v>
      </c>
      <c r="F241" s="498">
        <f>'3. КЛУБ_ФОРМ'!Y43</f>
        <v>0</v>
      </c>
      <c r="G241" s="498">
        <f>'3. КЛУБ_ФОРМ'!Y44</f>
        <v>0</v>
      </c>
      <c r="H241" s="498">
        <f>'3. КЛУБ_ФОРМ'!Y45</f>
        <v>23</v>
      </c>
    </row>
    <row r="242" spans="1:8" ht="18">
      <c r="A242" s="497" t="s">
        <v>463</v>
      </c>
      <c r="B242" s="498">
        <f>'3. КЛУБ_ФОРМ'!Z39</f>
        <v>43</v>
      </c>
      <c r="C242" s="498">
        <f>'3. КЛУБ_ФОРМ'!Z40</f>
        <v>0</v>
      </c>
      <c r="D242" s="498">
        <f>'3. КЛУБ_ФОРМ'!Z41</f>
        <v>0</v>
      </c>
      <c r="E242" s="498">
        <f>'3. КЛУБ_ФОРМ'!Z42</f>
        <v>0</v>
      </c>
      <c r="F242" s="498">
        <f>'3. КЛУБ_ФОРМ'!Z43</f>
        <v>0</v>
      </c>
      <c r="G242" s="498">
        <f>'3. КЛУБ_ФОРМ'!Z44</f>
        <v>0</v>
      </c>
      <c r="H242" s="498">
        <f>'3. КЛУБ_ФОРМ'!Z45</f>
        <v>43</v>
      </c>
    </row>
    <row r="243" spans="1:8" ht="18">
      <c r="A243" s="497" t="s">
        <v>460</v>
      </c>
      <c r="B243" s="498">
        <f>'3. КЛУБ_ФОРМ'!AA39</f>
        <v>49</v>
      </c>
      <c r="C243" s="498">
        <f>'3. КЛУБ_ФОРМ'!AA40</f>
        <v>0</v>
      </c>
      <c r="D243" s="498">
        <f>'3. КЛУБ_ФОРМ'!AA41</f>
        <v>6</v>
      </c>
      <c r="E243" s="498">
        <f>'3. КЛУБ_ФОРМ'!AA42</f>
        <v>0</v>
      </c>
      <c r="F243" s="498">
        <f>'3. КЛУБ_ФОРМ'!AA43</f>
        <v>0</v>
      </c>
      <c r="G243" s="498">
        <f>'3. КЛУБ_ФОРМ'!AA44</f>
        <v>0</v>
      </c>
      <c r="H243" s="498">
        <f>'3. КЛУБ_ФОРМ'!AA45</f>
        <v>55</v>
      </c>
    </row>
    <row r="244" spans="1:8" ht="18">
      <c r="A244" s="497" t="s">
        <v>65</v>
      </c>
      <c r="B244" s="498">
        <f>'3. КЛУБ_ФОРМ'!AB39</f>
        <v>0</v>
      </c>
      <c r="C244" s="498">
        <f>'3. КЛУБ_ФОРМ'!AB40</f>
        <v>0</v>
      </c>
      <c r="D244" s="498">
        <f>'3. КЛУБ_ФОРМ'!AB41</f>
        <v>0</v>
      </c>
      <c r="E244" s="498">
        <f>'3. КЛУБ_ФОРМ'!AB42</f>
        <v>0</v>
      </c>
      <c r="F244" s="498">
        <f>'3. КЛУБ_ФОРМ'!AB43</f>
        <v>0</v>
      </c>
      <c r="G244" s="498">
        <f>'3. КЛУБ_ФОРМ'!AB44</f>
        <v>0</v>
      </c>
      <c r="H244" s="498">
        <f>'3. КЛУБ_ФОРМ'!AB45</f>
        <v>0</v>
      </c>
    </row>
    <row r="245" spans="1:8" ht="18">
      <c r="A245" s="497" t="s">
        <v>461</v>
      </c>
      <c r="B245" s="498">
        <f>'3. КЛУБ_ФОРМ'!AC39</f>
        <v>23</v>
      </c>
      <c r="C245" s="498">
        <f>'3. КЛУБ_ФОРМ'!AC40</f>
        <v>0</v>
      </c>
      <c r="D245" s="498">
        <f>'3. КЛУБ_ФОРМ'!AC41</f>
        <v>0</v>
      </c>
      <c r="E245" s="498">
        <f>'3. КЛУБ_ФОРМ'!AC42</f>
        <v>0</v>
      </c>
      <c r="F245" s="498">
        <f>'3. КЛУБ_ФОРМ'!AC43</f>
        <v>0</v>
      </c>
      <c r="G245" s="498">
        <f>'3. КЛУБ_ФОРМ'!AC44</f>
        <v>0</v>
      </c>
      <c r="H245" s="498">
        <f>'3. КЛУБ_ФОРМ'!AC45</f>
        <v>23</v>
      </c>
    </row>
    <row r="246" spans="1:8" ht="18">
      <c r="A246" s="497" t="s">
        <v>67</v>
      </c>
      <c r="B246" s="498">
        <f>'3. КЛУБ_ФОРМ'!AD39</f>
        <v>0</v>
      </c>
      <c r="C246" s="498">
        <f>'3. КЛУБ_ФОРМ'!AD40</f>
        <v>0</v>
      </c>
      <c r="D246" s="498">
        <f>'3. КЛУБ_ФОРМ'!AD41</f>
        <v>0</v>
      </c>
      <c r="E246" s="498">
        <f>'3. КЛУБ_ФОРМ'!AD42</f>
        <v>0</v>
      </c>
      <c r="F246" s="498">
        <f>'3. КЛУБ_ФОРМ'!AD43</f>
        <v>0</v>
      </c>
      <c r="G246" s="498">
        <f>'3. КЛУБ_ФОРМ'!AD44</f>
        <v>0</v>
      </c>
      <c r="H246" s="498">
        <f>'3. КЛУБ_ФОРМ'!AD45</f>
        <v>0</v>
      </c>
    </row>
    <row r="247" spans="1:8">
      <c r="B247" s="498">
        <f>SUM(B219:B246)</f>
        <v>511</v>
      </c>
      <c r="C247" s="498">
        <f t="shared" ref="C247:H247" si="54">SUM(C219:C246)</f>
        <v>5</v>
      </c>
      <c r="D247" s="498">
        <f t="shared" si="54"/>
        <v>28</v>
      </c>
      <c r="E247" s="498">
        <f t="shared" si="54"/>
        <v>40</v>
      </c>
      <c r="F247" s="498">
        <f t="shared" si="54"/>
        <v>16</v>
      </c>
      <c r="G247" s="498">
        <f t="shared" si="54"/>
        <v>0</v>
      </c>
      <c r="H247" s="498">
        <f t="shared" si="54"/>
        <v>600</v>
      </c>
    </row>
  </sheetData>
  <mergeCells count="828">
    <mergeCell ref="L162:N162"/>
    <mergeCell ref="A164:B164"/>
    <mergeCell ref="A165:B165"/>
    <mergeCell ref="A163:B163"/>
    <mergeCell ref="A152:B152"/>
    <mergeCell ref="A153:B153"/>
    <mergeCell ref="F156:H156"/>
    <mergeCell ref="I156:K156"/>
    <mergeCell ref="A173:B173"/>
    <mergeCell ref="A170:B170"/>
    <mergeCell ref="A171:B171"/>
    <mergeCell ref="A172:B172"/>
    <mergeCell ref="A169:G169"/>
    <mergeCell ref="F162:H162"/>
    <mergeCell ref="I162:K162"/>
    <mergeCell ref="L156:N156"/>
    <mergeCell ref="A158:B158"/>
    <mergeCell ref="A159:B159"/>
    <mergeCell ref="A157:B157"/>
    <mergeCell ref="A151:B151"/>
    <mergeCell ref="A145:B145"/>
    <mergeCell ref="F136:H136"/>
    <mergeCell ref="I136:K136"/>
    <mergeCell ref="L136:N136"/>
    <mergeCell ref="A138:B138"/>
    <mergeCell ref="A139:B139"/>
    <mergeCell ref="A140:B140"/>
    <mergeCell ref="A137:B137"/>
    <mergeCell ref="F144:H144"/>
    <mergeCell ref="I144:K144"/>
    <mergeCell ref="L144:N144"/>
    <mergeCell ref="A146:B146"/>
    <mergeCell ref="A147:B147"/>
    <mergeCell ref="F150:H150"/>
    <mergeCell ref="I150:K150"/>
    <mergeCell ref="L150:N150"/>
    <mergeCell ref="A144:C144"/>
    <mergeCell ref="A126:B126"/>
    <mergeCell ref="F129:H129"/>
    <mergeCell ref="I129:K129"/>
    <mergeCell ref="L129:N129"/>
    <mergeCell ref="A131:B131"/>
    <mergeCell ref="A132:B132"/>
    <mergeCell ref="A133:B133"/>
    <mergeCell ref="A130:B130"/>
    <mergeCell ref="A118:B118"/>
    <mergeCell ref="A119:B119"/>
    <mergeCell ref="F122:H122"/>
    <mergeCell ref="I122:K122"/>
    <mergeCell ref="L122:N122"/>
    <mergeCell ref="A124:B124"/>
    <mergeCell ref="A125:B125"/>
    <mergeCell ref="A123:B123"/>
    <mergeCell ref="A107:B107"/>
    <mergeCell ref="A110:B110"/>
    <mergeCell ref="A111:B111"/>
    <mergeCell ref="F115:H115"/>
    <mergeCell ref="I115:K115"/>
    <mergeCell ref="L115:N115"/>
    <mergeCell ref="A117:B117"/>
    <mergeCell ref="A116:B116"/>
    <mergeCell ref="A98:C98"/>
    <mergeCell ref="A99:B99"/>
    <mergeCell ref="A100:B100"/>
    <mergeCell ref="A101:B101"/>
    <mergeCell ref="A102:B102"/>
    <mergeCell ref="A106:B106"/>
    <mergeCell ref="A105:B105"/>
    <mergeCell ref="A87:B87"/>
    <mergeCell ref="A88:B88"/>
    <mergeCell ref="A89:B89"/>
    <mergeCell ref="A90:B90"/>
    <mergeCell ref="A92:C92"/>
    <mergeCell ref="A93:B93"/>
    <mergeCell ref="A94:B94"/>
    <mergeCell ref="A95:B95"/>
    <mergeCell ref="A96:B96"/>
    <mergeCell ref="A75:B75"/>
    <mergeCell ref="A76:B76"/>
    <mergeCell ref="A77:B77"/>
    <mergeCell ref="A80:C80"/>
    <mergeCell ref="A81:B81"/>
    <mergeCell ref="A82:B82"/>
    <mergeCell ref="A83:B83"/>
    <mergeCell ref="A84:B84"/>
    <mergeCell ref="A86:C86"/>
    <mergeCell ref="A69:B69"/>
    <mergeCell ref="A70:B70"/>
    <mergeCell ref="A71:B71"/>
    <mergeCell ref="A73:C73"/>
    <mergeCell ref="A74:B74"/>
    <mergeCell ref="A63:B63"/>
    <mergeCell ref="A64:B64"/>
    <mergeCell ref="A65:B65"/>
    <mergeCell ref="A61:C61"/>
    <mergeCell ref="A55:C55"/>
    <mergeCell ref="A67:C67"/>
    <mergeCell ref="A68:B68"/>
    <mergeCell ref="A57:B57"/>
    <mergeCell ref="A58:B58"/>
    <mergeCell ref="A59:B59"/>
    <mergeCell ref="A62:B62"/>
    <mergeCell ref="A48:B48"/>
    <mergeCell ref="A49:B49"/>
    <mergeCell ref="A50:B50"/>
    <mergeCell ref="A51:B51"/>
    <mergeCell ref="A52:B52"/>
    <mergeCell ref="A56:B56"/>
    <mergeCell ref="AE3:AE5"/>
    <mergeCell ref="AF3:AF5"/>
    <mergeCell ref="AG3:AG5"/>
    <mergeCell ref="AH3:AH5"/>
    <mergeCell ref="AI3:AI5"/>
    <mergeCell ref="AE2:AI2"/>
    <mergeCell ref="A47:B47"/>
    <mergeCell ref="XY6:XZ6"/>
    <mergeCell ref="YA6:YB6"/>
    <mergeCell ref="UO6:UQ6"/>
    <mergeCell ref="UR6:UT6"/>
    <mergeCell ref="UU6:UW6"/>
    <mergeCell ref="UX6:UZ6"/>
    <mergeCell ref="VA6:VC6"/>
    <mergeCell ref="VD6:VF6"/>
    <mergeCell ref="VH6:VI6"/>
    <mergeCell ref="VJ6:VK6"/>
    <mergeCell ref="VL6:VM6"/>
    <mergeCell ref="TM6:TO6"/>
    <mergeCell ref="TP6:TR6"/>
    <mergeCell ref="TS6:TU6"/>
    <mergeCell ref="TW6:TY6"/>
    <mergeCell ref="TZ6:UB6"/>
    <mergeCell ref="UC6:UE6"/>
    <mergeCell ref="YZ6:ZD6"/>
    <mergeCell ref="ZE6:ZI6"/>
    <mergeCell ref="VV6:VX6"/>
    <mergeCell ref="VY6:WA6"/>
    <mergeCell ref="WB6:WD6"/>
    <mergeCell ref="WE6:WG6"/>
    <mergeCell ref="WH6:WJ6"/>
    <mergeCell ref="WK6:WM6"/>
    <mergeCell ref="XM6:XN6"/>
    <mergeCell ref="XO6:XP6"/>
    <mergeCell ref="XQ6:XR6"/>
    <mergeCell ref="XS6:XT6"/>
    <mergeCell ref="XU6:XV6"/>
    <mergeCell ref="XW6:XX6"/>
    <mergeCell ref="YC6:YD6"/>
    <mergeCell ref="YF6:YJ6"/>
    <mergeCell ref="YK6:YO6"/>
    <mergeCell ref="WN6:WP6"/>
    <mergeCell ref="WQ6:WS6"/>
    <mergeCell ref="WT6:WV6"/>
    <mergeCell ref="WW6:WY6"/>
    <mergeCell ref="WZ6:XB6"/>
    <mergeCell ref="XG6:XH6"/>
    <mergeCell ref="XI6:XJ6"/>
    <mergeCell ref="XK6:XL6"/>
    <mergeCell ref="ZU2:AAC2"/>
    <mergeCell ref="AAA7:AAC7"/>
    <mergeCell ref="AK6:AN6"/>
    <mergeCell ref="AO6:AR6"/>
    <mergeCell ref="AS6:AV6"/>
    <mergeCell ref="AW6:AZ6"/>
    <mergeCell ref="BA6:BD6"/>
    <mergeCell ref="BE6:BH6"/>
    <mergeCell ref="QN6:QS6"/>
    <mergeCell ref="QT6:QY6"/>
    <mergeCell ref="QZ6:RE6"/>
    <mergeCell ref="RF6:RK6"/>
    <mergeCell ref="RL6:RQ6"/>
    <mergeCell ref="RR6:RW6"/>
    <mergeCell ref="RY6:SB6"/>
    <mergeCell ref="SC6:SF6"/>
    <mergeCell ref="SG6:SJ6"/>
    <mergeCell ref="RR7:RW7"/>
    <mergeCell ref="SL6:SN6"/>
    <mergeCell ref="SO6:SQ6"/>
    <mergeCell ref="YP6:YT6"/>
    <mergeCell ref="ZK6:ZM6"/>
    <mergeCell ref="ZN6:ZP6"/>
    <mergeCell ref="ZQ6:ZS6"/>
    <mergeCell ref="SU6:SW6"/>
    <mergeCell ref="SX6:SZ6"/>
    <mergeCell ref="TA6:TC6"/>
    <mergeCell ref="YZ7:ZD7"/>
    <mergeCell ref="ZE7:ZI7"/>
    <mergeCell ref="TG6:TI6"/>
    <mergeCell ref="TJ6:TL6"/>
    <mergeCell ref="UX7:UZ7"/>
    <mergeCell ref="VA7:VC7"/>
    <mergeCell ref="VD7:VF7"/>
    <mergeCell ref="UF7:UH7"/>
    <mergeCell ref="UI7:UK7"/>
    <mergeCell ref="UL7:UN7"/>
    <mergeCell ref="UO7:UQ7"/>
    <mergeCell ref="UR7:UT7"/>
    <mergeCell ref="UU7:UW7"/>
    <mergeCell ref="VO7:VP7"/>
    <mergeCell ref="VQ7:VR7"/>
    <mergeCell ref="VS7:VT7"/>
    <mergeCell ref="VO6:VP6"/>
    <mergeCell ref="XC6:XE6"/>
    <mergeCell ref="TM7:TO7"/>
    <mergeCell ref="TP7:TR7"/>
    <mergeCell ref="YP3:YT3"/>
    <mergeCell ref="YU3:YY3"/>
    <mergeCell ref="YP4:YP5"/>
    <mergeCell ref="YQ4:YQ5"/>
    <mergeCell ref="YR4:YR5"/>
    <mergeCell ref="YS4:YS5"/>
    <mergeCell ref="YT4:YT5"/>
    <mergeCell ref="YK7:YO7"/>
    <mergeCell ref="YP7:YT7"/>
    <mergeCell ref="YU7:YY7"/>
    <mergeCell ref="YU6:YY6"/>
    <mergeCell ref="YF4:YF5"/>
    <mergeCell ref="YG4:YG5"/>
    <mergeCell ref="YH4:YH5"/>
    <mergeCell ref="YI4:YI5"/>
    <mergeCell ref="YJ4:YJ5"/>
    <mergeCell ref="YF7:YJ7"/>
    <mergeCell ref="SU3:TC3"/>
    <mergeCell ref="SU4:SU5"/>
    <mergeCell ref="SV4:SV5"/>
    <mergeCell ref="SU7:SW7"/>
    <mergeCell ref="SX7:SZ7"/>
    <mergeCell ref="TA7:TC7"/>
    <mergeCell ref="TD3:TL3"/>
    <mergeCell ref="TD4:TD5"/>
    <mergeCell ref="TG4:TG5"/>
    <mergeCell ref="TH4:TH5"/>
    <mergeCell ref="TI4:TI5"/>
    <mergeCell ref="TJ4:TJ5"/>
    <mergeCell ref="TK4:TK5"/>
    <mergeCell ref="TL4:TL5"/>
    <mergeCell ref="TD7:TF7"/>
    <mergeCell ref="TG7:TI7"/>
    <mergeCell ref="TJ7:TL7"/>
    <mergeCell ref="TD6:TF6"/>
    <mergeCell ref="YF2:YY2"/>
    <mergeCell ref="YZ3:ZD3"/>
    <mergeCell ref="ZE3:ZI3"/>
    <mergeCell ref="YZ4:YZ5"/>
    <mergeCell ref="ZA4:ZA5"/>
    <mergeCell ref="ZB4:ZB5"/>
    <mergeCell ref="ZC4:ZC5"/>
    <mergeCell ref="ZD4:ZD5"/>
    <mergeCell ref="ZE4:ZE5"/>
    <mergeCell ref="ZF4:ZF5"/>
    <mergeCell ref="ZG4:ZG5"/>
    <mergeCell ref="ZH4:ZH5"/>
    <mergeCell ref="ZI4:ZI5"/>
    <mergeCell ref="YU4:YU5"/>
    <mergeCell ref="YV4:YV5"/>
    <mergeCell ref="YW4:YW5"/>
    <mergeCell ref="YX4:YX5"/>
    <mergeCell ref="YY4:YY5"/>
    <mergeCell ref="YK4:YK5"/>
    <mergeCell ref="YL4:YL5"/>
    <mergeCell ref="YM4:YM5"/>
    <mergeCell ref="YN4:YN5"/>
    <mergeCell ref="YO4:YO5"/>
    <mergeCell ref="YF3:YJ3"/>
    <mergeCell ref="QN2:RW2"/>
    <mergeCell ref="RW4:RW5"/>
    <mergeCell ref="RO4:RO5"/>
    <mergeCell ref="RP4:RP5"/>
    <mergeCell ref="QZ4:QZ5"/>
    <mergeCell ref="RA4:RA5"/>
    <mergeCell ref="RB4:RB5"/>
    <mergeCell ref="RC4:RC5"/>
    <mergeCell ref="RD4:RD5"/>
    <mergeCell ref="RM4:RM5"/>
    <mergeCell ref="RV4:RV5"/>
    <mergeCell ref="QT4:QT5"/>
    <mergeCell ref="QU4:QU5"/>
    <mergeCell ref="QV4:QV5"/>
    <mergeCell ref="QW4:QW5"/>
    <mergeCell ref="QX4:QX5"/>
    <mergeCell ref="RN4:RN5"/>
    <mergeCell ref="RY2:SJ2"/>
    <mergeCell ref="RY7:SB7"/>
    <mergeCell ref="SC7:SF7"/>
    <mergeCell ref="SG7:SJ7"/>
    <mergeCell ref="RY3:RY5"/>
    <mergeCell ref="RZ3:RZ5"/>
    <mergeCell ref="SA3:SA5"/>
    <mergeCell ref="YK3:YO3"/>
    <mergeCell ref="QS4:QS5"/>
    <mergeCell ref="QN7:QS7"/>
    <mergeCell ref="QT7:QY7"/>
    <mergeCell ref="QN3:RE3"/>
    <mergeCell ref="RE4:RE5"/>
    <mergeCell ref="QZ7:RE7"/>
    <mergeCell ref="QY4:QY5"/>
    <mergeCell ref="RK4:RK5"/>
    <mergeCell ref="RL7:RQ7"/>
    <mergeCell ref="RF7:RK7"/>
    <mergeCell ref="RQ4:RQ5"/>
    <mergeCell ref="RF3:RW3"/>
    <mergeCell ref="RR4:RR5"/>
    <mergeCell ref="RS4:RS5"/>
    <mergeCell ref="RT4:RT5"/>
    <mergeCell ref="RU4:RU5"/>
    <mergeCell ref="GT7:HU7"/>
    <mergeCell ref="HC3:HJ3"/>
    <mergeCell ref="HK3:HO4"/>
    <mergeCell ref="HP3:HU4"/>
    <mergeCell ref="QB3:QF4"/>
    <mergeCell ref="QG3:QL4"/>
    <mergeCell ref="PK4:PL4"/>
    <mergeCell ref="PM4:PN4"/>
    <mergeCell ref="PO4:PO5"/>
    <mergeCell ref="PP4:PP5"/>
    <mergeCell ref="PQ4:PQ5"/>
    <mergeCell ref="PR4:PR5"/>
    <mergeCell ref="PS4:PS5"/>
    <mergeCell ref="PT4:PW4"/>
    <mergeCell ref="PX4:QA4"/>
    <mergeCell ref="HV7:IW7"/>
    <mergeCell ref="PK3:PO3"/>
    <mergeCell ref="PP3:PS3"/>
    <mergeCell ref="PT3:QA3"/>
    <mergeCell ref="PK7:QL7"/>
    <mergeCell ref="HV3:HZ3"/>
    <mergeCell ref="IA3:ID3"/>
    <mergeCell ref="IE3:IL3"/>
    <mergeCell ref="IM3:IQ4"/>
    <mergeCell ref="IR3:IW4"/>
    <mergeCell ref="HV4:HW4"/>
    <mergeCell ref="HX4:HY4"/>
    <mergeCell ref="HZ4:HZ5"/>
    <mergeCell ref="CQ4:CQ5"/>
    <mergeCell ref="CR4:CR5"/>
    <mergeCell ref="CS4:CS5"/>
    <mergeCell ref="CT4:CT5"/>
    <mergeCell ref="CU4:CX4"/>
    <mergeCell ref="CY4:DB4"/>
    <mergeCell ref="ET4:ET5"/>
    <mergeCell ref="EU4:EU5"/>
    <mergeCell ref="EV4:EV5"/>
    <mergeCell ref="GY3:HB3"/>
    <mergeCell ref="GE4:GH4"/>
    <mergeCell ref="EP3:ET3"/>
    <mergeCell ref="EU3:EX3"/>
    <mergeCell ref="GV4:GW4"/>
    <mergeCell ref="GT4:GU4"/>
    <mergeCell ref="EY3:FF3"/>
    <mergeCell ref="FG3:FK4"/>
    <mergeCell ref="FL3:FQ4"/>
    <mergeCell ref="EP4:EQ4"/>
    <mergeCell ref="ER4:ES4"/>
    <mergeCell ref="C2:AC2"/>
    <mergeCell ref="L7:T7"/>
    <mergeCell ref="U7:AC7"/>
    <mergeCell ref="C7:K7"/>
    <mergeCell ref="V3:V5"/>
    <mergeCell ref="U3:U5"/>
    <mergeCell ref="T3:T5"/>
    <mergeCell ref="S3:S5"/>
    <mergeCell ref="R3:R5"/>
    <mergeCell ref="Q3:Q5"/>
    <mergeCell ref="P3:P5"/>
    <mergeCell ref="O3:O5"/>
    <mergeCell ref="N3:N5"/>
    <mergeCell ref="Y3:Y5"/>
    <mergeCell ref="X3:X5"/>
    <mergeCell ref="W3:W5"/>
    <mergeCell ref="AA3:AA5"/>
    <mergeCell ref="AB3:AB5"/>
    <mergeCell ref="AC3:AC5"/>
    <mergeCell ref="Z3:Z5"/>
    <mergeCell ref="AK2:BH2"/>
    <mergeCell ref="AK3:AN3"/>
    <mergeCell ref="AO3:AR3"/>
    <mergeCell ref="AK7:AR7"/>
    <mergeCell ref="AS3:AV3"/>
    <mergeCell ref="AW3:AZ3"/>
    <mergeCell ref="BA3:BD3"/>
    <mergeCell ref="BE3:BH3"/>
    <mergeCell ref="AS7:AZ7"/>
    <mergeCell ref="BA7:BH7"/>
    <mergeCell ref="AZ4:AZ5"/>
    <mergeCell ref="BA4:BA5"/>
    <mergeCell ref="BB4:BB5"/>
    <mergeCell ref="BC4:BC5"/>
    <mergeCell ref="BD4:BD5"/>
    <mergeCell ref="BE4:BE5"/>
    <mergeCell ref="BF4:BF5"/>
    <mergeCell ref="BG4:BG5"/>
    <mergeCell ref="BH4:BH5"/>
    <mergeCell ref="AO4:AO5"/>
    <mergeCell ref="AP4:AP5"/>
    <mergeCell ref="AQ4:AQ5"/>
    <mergeCell ref="AR4:AR5"/>
    <mergeCell ref="AS4:AS5"/>
    <mergeCell ref="GA3:GH3"/>
    <mergeCell ref="BJ7:CK7"/>
    <mergeCell ref="CL3:CP3"/>
    <mergeCell ref="CQ3:CT3"/>
    <mergeCell ref="CU3:DB3"/>
    <mergeCell ref="CL7:DM7"/>
    <mergeCell ref="BJ3:BN3"/>
    <mergeCell ref="BO3:BR3"/>
    <mergeCell ref="BS3:BZ3"/>
    <mergeCell ref="CA3:CE4"/>
    <mergeCell ref="CF3:CK4"/>
    <mergeCell ref="BJ4:BK4"/>
    <mergeCell ref="BL4:BM4"/>
    <mergeCell ref="BN4:BN5"/>
    <mergeCell ref="BO4:BO5"/>
    <mergeCell ref="BP4:BP5"/>
    <mergeCell ref="BQ4:BQ5"/>
    <mergeCell ref="BR4:BR5"/>
    <mergeCell ref="BS4:BV4"/>
    <mergeCell ref="BW4:BZ4"/>
    <mergeCell ref="DC3:DG4"/>
    <mergeCell ref="DH3:DM4"/>
    <mergeCell ref="CL4:CM4"/>
    <mergeCell ref="CN4:CO4"/>
    <mergeCell ref="AT4:AT5"/>
    <mergeCell ref="AU4:AU5"/>
    <mergeCell ref="AV4:AV5"/>
    <mergeCell ref="AW4:AW5"/>
    <mergeCell ref="AX4:AX5"/>
    <mergeCell ref="AY4:AY5"/>
    <mergeCell ref="FR3:FV3"/>
    <mergeCell ref="FR4:FS4"/>
    <mergeCell ref="FT4:FU4"/>
    <mergeCell ref="FV4:FV5"/>
    <mergeCell ref="FC4:FF4"/>
    <mergeCell ref="EW4:EW5"/>
    <mergeCell ref="EX4:EX5"/>
    <mergeCell ref="CP4:CP5"/>
    <mergeCell ref="FR7:GS7"/>
    <mergeCell ref="GT3:GX3"/>
    <mergeCell ref="DN7:EO7"/>
    <mergeCell ref="DN3:DR3"/>
    <mergeCell ref="DS3:DV3"/>
    <mergeCell ref="DW3:ED3"/>
    <mergeCell ref="EE3:EI4"/>
    <mergeCell ref="EJ3:EO4"/>
    <mergeCell ref="DN4:DO4"/>
    <mergeCell ref="DP4:DQ4"/>
    <mergeCell ref="DR4:DR5"/>
    <mergeCell ref="DS4:DS5"/>
    <mergeCell ref="DT4:DT5"/>
    <mergeCell ref="DU4:DU5"/>
    <mergeCell ref="DV4:DV5"/>
    <mergeCell ref="DW4:DZ4"/>
    <mergeCell ref="EA4:ED4"/>
    <mergeCell ref="EP7:FQ7"/>
    <mergeCell ref="GI3:GM4"/>
    <mergeCell ref="GN3:GS4"/>
    <mergeCell ref="FW4:FW5"/>
    <mergeCell ref="GA4:GD4"/>
    <mergeCell ref="EY4:FB4"/>
    <mergeCell ref="FW3:FZ3"/>
    <mergeCell ref="MR4:MU4"/>
    <mergeCell ref="BJ2:HU2"/>
    <mergeCell ref="C3:C5"/>
    <mergeCell ref="AK4:AK5"/>
    <mergeCell ref="AL4:AL5"/>
    <mergeCell ref="AM4:AM5"/>
    <mergeCell ref="AN4:AN5"/>
    <mergeCell ref="H3:H5"/>
    <mergeCell ref="G3:G5"/>
    <mergeCell ref="F3:F5"/>
    <mergeCell ref="E3:E5"/>
    <mergeCell ref="D3:D5"/>
    <mergeCell ref="M3:M5"/>
    <mergeCell ref="L3:L5"/>
    <mergeCell ref="K3:K5"/>
    <mergeCell ref="J3:J5"/>
    <mergeCell ref="I3:I5"/>
    <mergeCell ref="GX4:GX5"/>
    <mergeCell ref="GY4:GY5"/>
    <mergeCell ref="GZ4:GZ5"/>
    <mergeCell ref="HA4:HA5"/>
    <mergeCell ref="FX4:FX5"/>
    <mergeCell ref="FY4:FY5"/>
    <mergeCell ref="FZ4:FZ5"/>
    <mergeCell ref="KE4:KE5"/>
    <mergeCell ref="IY2:PJ2"/>
    <mergeCell ref="IY3:JC3"/>
    <mergeCell ref="JD3:JG3"/>
    <mergeCell ref="JH3:JO3"/>
    <mergeCell ref="JP3:JT4"/>
    <mergeCell ref="JU3:JZ4"/>
    <mergeCell ref="KA3:KE3"/>
    <mergeCell ref="KF3:KI3"/>
    <mergeCell ref="KJ3:KQ3"/>
    <mergeCell ref="KR3:KV4"/>
    <mergeCell ref="KW3:LB4"/>
    <mergeCell ref="LC3:LG3"/>
    <mergeCell ref="LH3:LK3"/>
    <mergeCell ref="LL3:LS3"/>
    <mergeCell ref="LT3:LX4"/>
    <mergeCell ref="LY3:MD4"/>
    <mergeCell ref="ME3:MI3"/>
    <mergeCell ref="MJ3:MM3"/>
    <mergeCell ref="MN3:MU3"/>
    <mergeCell ref="MV3:MZ4"/>
    <mergeCell ref="ML4:ML5"/>
    <mergeCell ref="MM4:MM5"/>
    <mergeCell ref="MN4:MQ4"/>
    <mergeCell ref="OZ3:PD4"/>
    <mergeCell ref="NG3:NK3"/>
    <mergeCell ref="NL3:NO3"/>
    <mergeCell ref="HB4:HB5"/>
    <mergeCell ref="HC4:HF4"/>
    <mergeCell ref="HG4:HJ4"/>
    <mergeCell ref="IA4:IA5"/>
    <mergeCell ref="IB4:IB5"/>
    <mergeCell ref="IC4:IC5"/>
    <mergeCell ref="ID4:ID5"/>
    <mergeCell ref="IE4:IH4"/>
    <mergeCell ref="II4:IL4"/>
    <mergeCell ref="IY4:IZ4"/>
    <mergeCell ref="JA4:JB4"/>
    <mergeCell ref="JC4:JC5"/>
    <mergeCell ref="JD4:JD5"/>
    <mergeCell ref="JE4:JE5"/>
    <mergeCell ref="NA3:NF4"/>
    <mergeCell ref="MJ4:MJ5"/>
    <mergeCell ref="MK4:MK5"/>
    <mergeCell ref="KN4:KQ4"/>
    <mergeCell ref="LC4:LD4"/>
    <mergeCell ref="LE4:LF4"/>
    <mergeCell ref="KC4:KD4"/>
    <mergeCell ref="ON4:ON5"/>
    <mergeCell ref="OO4:OO5"/>
    <mergeCell ref="OP4:OP5"/>
    <mergeCell ref="OQ4:OQ5"/>
    <mergeCell ref="OR4:OU4"/>
    <mergeCell ref="OV4:OY4"/>
    <mergeCell ref="OI3:OM3"/>
    <mergeCell ref="ON3:OQ3"/>
    <mergeCell ref="OR3:OY3"/>
    <mergeCell ref="KG4:KG5"/>
    <mergeCell ref="KH4:KH5"/>
    <mergeCell ref="JF4:JF5"/>
    <mergeCell ref="JG4:JG5"/>
    <mergeCell ref="JH4:JK4"/>
    <mergeCell ref="JL4:JO4"/>
    <mergeCell ref="KA4:KB4"/>
    <mergeCell ref="OI7:PJ7"/>
    <mergeCell ref="NP3:NW3"/>
    <mergeCell ref="NX3:OB4"/>
    <mergeCell ref="OC3:OH4"/>
    <mergeCell ref="NG4:NH4"/>
    <mergeCell ref="NI4:NJ4"/>
    <mergeCell ref="NK4:NK5"/>
    <mergeCell ref="NL4:NL5"/>
    <mergeCell ref="NM4:NM5"/>
    <mergeCell ref="NN4:NN5"/>
    <mergeCell ref="NO4:NO5"/>
    <mergeCell ref="NP4:NS4"/>
    <mergeCell ref="NT4:NW4"/>
    <mergeCell ref="PE3:PJ4"/>
    <mergeCell ref="OI4:OJ4"/>
    <mergeCell ref="OK4:OL4"/>
    <mergeCell ref="OM4:OM5"/>
    <mergeCell ref="A2:A7"/>
    <mergeCell ref="QN4:QN5"/>
    <mergeCell ref="QO4:QO5"/>
    <mergeCell ref="QP4:QP5"/>
    <mergeCell ref="QQ4:QQ5"/>
    <mergeCell ref="QR4:QR5"/>
    <mergeCell ref="IY7:JZ7"/>
    <mergeCell ref="KA7:LB7"/>
    <mergeCell ref="LC7:MD7"/>
    <mergeCell ref="ME7:NF7"/>
    <mergeCell ref="NG7:OH7"/>
    <mergeCell ref="LL4:LO4"/>
    <mergeCell ref="LP4:LS4"/>
    <mergeCell ref="ME4:MF4"/>
    <mergeCell ref="MG4:MH4"/>
    <mergeCell ref="MI4:MI5"/>
    <mergeCell ref="LG4:LG5"/>
    <mergeCell ref="LH4:LH5"/>
    <mergeCell ref="LI4:LI5"/>
    <mergeCell ref="LJ4:LJ5"/>
    <mergeCell ref="LK4:LK5"/>
    <mergeCell ref="KI4:KI5"/>
    <mergeCell ref="KJ4:KM4"/>
    <mergeCell ref="KF4:KF5"/>
    <mergeCell ref="SB3:SB5"/>
    <mergeCell ref="SG3:SG5"/>
    <mergeCell ref="SH3:SH5"/>
    <mergeCell ref="SI3:SI5"/>
    <mergeCell ref="SJ3:SJ5"/>
    <mergeCell ref="RF4:RF5"/>
    <mergeCell ref="RG4:RG5"/>
    <mergeCell ref="RH4:RH5"/>
    <mergeCell ref="RI4:RI5"/>
    <mergeCell ref="RJ4:RJ5"/>
    <mergeCell ref="RL4:RL5"/>
    <mergeCell ref="SL7:SN7"/>
    <mergeCell ref="SO7:SQ7"/>
    <mergeCell ref="SR7:ST7"/>
    <mergeCell ref="SL4:SL5"/>
    <mergeCell ref="SM4:SM5"/>
    <mergeCell ref="SC3:SC5"/>
    <mergeCell ref="SD3:SD5"/>
    <mergeCell ref="SE3:SE5"/>
    <mergeCell ref="SF3:SF5"/>
    <mergeCell ref="SS4:SS5"/>
    <mergeCell ref="ST4:ST5"/>
    <mergeCell ref="SL3:ST3"/>
    <mergeCell ref="SN4:SN5"/>
    <mergeCell ref="SO4:SO5"/>
    <mergeCell ref="SP4:SP5"/>
    <mergeCell ref="SQ4:SQ5"/>
    <mergeCell ref="SR4:SR5"/>
    <mergeCell ref="SR6:ST6"/>
    <mergeCell ref="SW4:SW5"/>
    <mergeCell ref="SX4:SX5"/>
    <mergeCell ref="SY4:SY5"/>
    <mergeCell ref="SZ4:SZ5"/>
    <mergeCell ref="TA4:TA5"/>
    <mergeCell ref="TB4:TB5"/>
    <mergeCell ref="TC4:TC5"/>
    <mergeCell ref="SL2:TU2"/>
    <mergeCell ref="TM3:TU3"/>
    <mergeCell ref="TM4:TM5"/>
    <mergeCell ref="TN4:TN5"/>
    <mergeCell ref="TO4:TO5"/>
    <mergeCell ref="TP4:TP5"/>
    <mergeCell ref="TQ4:TQ5"/>
    <mergeCell ref="TR4:TR5"/>
    <mergeCell ref="TS4:TS5"/>
    <mergeCell ref="TT4:TT5"/>
    <mergeCell ref="TU4:TU5"/>
    <mergeCell ref="TE4:TE5"/>
    <mergeCell ref="TF4:TF5"/>
    <mergeCell ref="TS7:TU7"/>
    <mergeCell ref="UF6:UH6"/>
    <mergeCell ref="UI6:UK6"/>
    <mergeCell ref="UL6:UN6"/>
    <mergeCell ref="UA4:UA5"/>
    <mergeCell ref="UB4:UB5"/>
    <mergeCell ref="UC4:UC5"/>
    <mergeCell ref="UD4:UD5"/>
    <mergeCell ref="UE4:UE5"/>
    <mergeCell ref="UF4:UF5"/>
    <mergeCell ref="UG4:UG5"/>
    <mergeCell ref="UH4:UH5"/>
    <mergeCell ref="UI4:UI5"/>
    <mergeCell ref="TW7:TY7"/>
    <mergeCell ref="TZ7:UB7"/>
    <mergeCell ref="UC7:UE7"/>
    <mergeCell ref="TW2:VF2"/>
    <mergeCell ref="TW3:UE3"/>
    <mergeCell ref="UF3:UN3"/>
    <mergeCell ref="UO3:UW3"/>
    <mergeCell ref="UX3:VF3"/>
    <mergeCell ref="TW4:TW5"/>
    <mergeCell ref="TX4:TX5"/>
    <mergeCell ref="TY4:TY5"/>
    <mergeCell ref="TZ4:TZ5"/>
    <mergeCell ref="UP4:UP5"/>
    <mergeCell ref="UQ4:UQ5"/>
    <mergeCell ref="UR4:UR5"/>
    <mergeCell ref="US4:US5"/>
    <mergeCell ref="UT4:UT5"/>
    <mergeCell ref="UU4:UU5"/>
    <mergeCell ref="UV4:UV5"/>
    <mergeCell ref="UW4:UW5"/>
    <mergeCell ref="UX4:UX5"/>
    <mergeCell ref="UJ4:UJ5"/>
    <mergeCell ref="UK4:UK5"/>
    <mergeCell ref="UL4:UL5"/>
    <mergeCell ref="UM4:UM5"/>
    <mergeCell ref="UN4:UN5"/>
    <mergeCell ref="UO4:UO5"/>
    <mergeCell ref="VI3:VI5"/>
    <mergeCell ref="VJ3:VJ5"/>
    <mergeCell ref="VK3:VK5"/>
    <mergeCell ref="VL3:VL5"/>
    <mergeCell ref="VM3:VM5"/>
    <mergeCell ref="UY4:UY5"/>
    <mergeCell ref="UZ4:UZ5"/>
    <mergeCell ref="VA4:VA5"/>
    <mergeCell ref="VB4:VB5"/>
    <mergeCell ref="VC4:VC5"/>
    <mergeCell ref="VD4:VD5"/>
    <mergeCell ref="VE4:VE5"/>
    <mergeCell ref="VF4:VF5"/>
    <mergeCell ref="VH7:VI7"/>
    <mergeCell ref="VJ7:VK7"/>
    <mergeCell ref="VL7:VM7"/>
    <mergeCell ref="WL4:WL5"/>
    <mergeCell ref="WM4:WM5"/>
    <mergeCell ref="VO2:VT2"/>
    <mergeCell ref="VO3:VO5"/>
    <mergeCell ref="VP3:VP5"/>
    <mergeCell ref="VQ3:VQ5"/>
    <mergeCell ref="VR3:VR5"/>
    <mergeCell ref="VS3:VS5"/>
    <mergeCell ref="VT3:VT5"/>
    <mergeCell ref="VV2:XE2"/>
    <mergeCell ref="VV3:WD3"/>
    <mergeCell ref="WE3:WM3"/>
    <mergeCell ref="WN3:WV3"/>
    <mergeCell ref="WW3:XE3"/>
    <mergeCell ref="XE4:XE5"/>
    <mergeCell ref="VV7:VX7"/>
    <mergeCell ref="VY7:WA7"/>
    <mergeCell ref="WB7:WD7"/>
    <mergeCell ref="WE7:WG7"/>
    <mergeCell ref="VH2:VM2"/>
    <mergeCell ref="VH3:VH5"/>
    <mergeCell ref="WE4:WE5"/>
    <mergeCell ref="WF4:WF5"/>
    <mergeCell ref="WG4:WG5"/>
    <mergeCell ref="WH4:WH5"/>
    <mergeCell ref="WI4:WI5"/>
    <mergeCell ref="WJ4:WJ5"/>
    <mergeCell ref="WK4:WK5"/>
    <mergeCell ref="VQ6:VR6"/>
    <mergeCell ref="VS6:VT6"/>
    <mergeCell ref="VV4:VV5"/>
    <mergeCell ref="VW4:VW5"/>
    <mergeCell ref="VX4:VX5"/>
    <mergeCell ref="VY4:VY5"/>
    <mergeCell ref="VZ4:VZ5"/>
    <mergeCell ref="WA4:WA5"/>
    <mergeCell ref="WB4:WB5"/>
    <mergeCell ref="WC4:WC5"/>
    <mergeCell ref="WD4:WD5"/>
    <mergeCell ref="WH7:WJ7"/>
    <mergeCell ref="WK7:WM7"/>
    <mergeCell ref="WN7:WP7"/>
    <mergeCell ref="WQ7:WS7"/>
    <mergeCell ref="WT7:WV7"/>
    <mergeCell ref="WW7:WY7"/>
    <mergeCell ref="WZ7:XB7"/>
    <mergeCell ref="XC7:XE7"/>
    <mergeCell ref="WW4:WW5"/>
    <mergeCell ref="WX4:WX5"/>
    <mergeCell ref="WY4:WY5"/>
    <mergeCell ref="WZ4:WZ5"/>
    <mergeCell ref="XA4:XA5"/>
    <mergeCell ref="XB4:XB5"/>
    <mergeCell ref="WO4:WO5"/>
    <mergeCell ref="WP4:WP5"/>
    <mergeCell ref="WQ4:WQ5"/>
    <mergeCell ref="WR4:WR5"/>
    <mergeCell ref="WS4:WS5"/>
    <mergeCell ref="WT4:WT5"/>
    <mergeCell ref="WU4:WU5"/>
    <mergeCell ref="WV4:WV5"/>
    <mergeCell ref="XG2:YD2"/>
    <mergeCell ref="XG3:XL3"/>
    <mergeCell ref="XM3:XR3"/>
    <mergeCell ref="XS3:XX3"/>
    <mergeCell ref="XY3:YD3"/>
    <mergeCell ref="XG4:XG5"/>
    <mergeCell ref="XH4:XH5"/>
    <mergeCell ref="XI4:XI5"/>
    <mergeCell ref="XJ4:XJ5"/>
    <mergeCell ref="XK4:XK5"/>
    <mergeCell ref="XL4:XL5"/>
    <mergeCell ref="XM4:XM5"/>
    <mergeCell ref="XN4:XN5"/>
    <mergeCell ref="XO4:XO5"/>
    <mergeCell ref="XP4:XP5"/>
    <mergeCell ref="XQ4:XQ5"/>
    <mergeCell ref="XR4:XR5"/>
    <mergeCell ref="XS4:XS5"/>
    <mergeCell ref="ZK2:ZS2"/>
    <mergeCell ref="XZ4:XZ5"/>
    <mergeCell ref="YA4:YA5"/>
    <mergeCell ref="YB4:YB5"/>
    <mergeCell ref="YC4:YC5"/>
    <mergeCell ref="YD4:YD5"/>
    <mergeCell ref="XG7:XH7"/>
    <mergeCell ref="XI7:XJ7"/>
    <mergeCell ref="XK7:XL7"/>
    <mergeCell ref="XM7:XN7"/>
    <mergeCell ref="XO7:XP7"/>
    <mergeCell ref="XQ7:XR7"/>
    <mergeCell ref="XS7:XT7"/>
    <mergeCell ref="XU7:XV7"/>
    <mergeCell ref="XW7:XX7"/>
    <mergeCell ref="XY7:XZ7"/>
    <mergeCell ref="YA7:YB7"/>
    <mergeCell ref="YC7:YD7"/>
    <mergeCell ref="XT4:XT5"/>
    <mergeCell ref="XU4:XU5"/>
    <mergeCell ref="XV4:XV5"/>
    <mergeCell ref="XW4:XW5"/>
    <mergeCell ref="XX4:XX5"/>
    <mergeCell ref="XY4:XY5"/>
    <mergeCell ref="AAB3:AAB5"/>
    <mergeCell ref="ZU7:ZW7"/>
    <mergeCell ref="ZX7:ZZ7"/>
    <mergeCell ref="AAA6:AAC6"/>
    <mergeCell ref="ZW3:ZW5"/>
    <mergeCell ref="ZZ3:ZZ5"/>
    <mergeCell ref="AAC3:AAC5"/>
    <mergeCell ref="ZU6:ZW6"/>
    <mergeCell ref="ZX6:ZZ6"/>
    <mergeCell ref="A179:B179"/>
    <mergeCell ref="A180:B180"/>
    <mergeCell ref="A178:B178"/>
    <mergeCell ref="A181:B181"/>
    <mergeCell ref="ZU3:ZU5"/>
    <mergeCell ref="ZV3:ZV5"/>
    <mergeCell ref="ZX3:ZX5"/>
    <mergeCell ref="ZY3:ZY5"/>
    <mergeCell ref="AAA3:AAA5"/>
    <mergeCell ref="ZK7:ZM7"/>
    <mergeCell ref="ZN7:ZP7"/>
    <mergeCell ref="ZQ7:ZS7"/>
    <mergeCell ref="ZK3:ZK5"/>
    <mergeCell ref="ZL3:ZL5"/>
    <mergeCell ref="ZM3:ZM5"/>
    <mergeCell ref="ZN3:ZN5"/>
    <mergeCell ref="ZO3:ZO5"/>
    <mergeCell ref="ZP3:ZP5"/>
    <mergeCell ref="ZQ3:ZQ5"/>
    <mergeCell ref="ZR3:ZR5"/>
    <mergeCell ref="ZS3:ZS5"/>
    <mergeCell ref="XC4:XC5"/>
    <mergeCell ref="XD4:XD5"/>
    <mergeCell ref="WN4:WN5"/>
  </mergeCells>
  <dataValidations count="3">
    <dataValidation type="whole" allowBlank="1" showInputMessage="1" showErrorMessage="1" errorTitle="ВНИМАНИЕ!" error="В ячейки данной таблицы вносятся только целые числа, без буквенного сопровождения" sqref="C57:N59 C63:N65 C69:N71 C75:N77 C94:E96 C82:E84 C88:E90 C100:E102 C106:E107 C111:E111 C131:N133 C117:N119 C124:N126 C138:N140 C158:N159 C146:N147 C152:N153 C164:N165">
      <formula1>0</formula1>
      <formula2>100000000</formula2>
    </dataValidation>
    <dataValidation type="whole" allowBlank="1" showInputMessage="1" showErrorMessage="1" errorTitle="ВНИМАНИЕ!" error="В ячейки данной таблицы вносятся только целые числа, без буквенного сопровождения_x000a_" sqref="C171:E173">
      <formula1>0</formula1>
      <formula2>1000000</formula2>
    </dataValidation>
    <dataValidation type="whole" allowBlank="1" showInputMessage="1" showErrorMessage="1" errorTitle="ВНИМАНИЕ!" error="В ячейки данной таблицы вносятся только целые числа, без буквенного сопровождения" sqref="C179:E181">
      <formula1>0</formula1>
      <formula2>100000</formula2>
    </dataValidation>
  </dataValidations>
  <pageMargins left="0.7" right="0.7" top="0.75" bottom="0.75" header="0.3" footer="0.3"/>
  <pageSetup paperSize="9" orientation="portrait"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2" tint="-0.249977111117893"/>
  </sheetPr>
  <dimension ref="A1:F53"/>
  <sheetViews>
    <sheetView showGridLines="0" view="pageBreakPreview" topLeftCell="A40" zoomScale="83" zoomScaleNormal="93" zoomScaleSheetLayoutView="83" zoomScalePageLayoutView="60" workbookViewId="0">
      <selection activeCell="C49" sqref="C49"/>
    </sheetView>
  </sheetViews>
  <sheetFormatPr defaultRowHeight="15.75"/>
  <cols>
    <col min="1" max="1" width="9.42578125" style="85" customWidth="1"/>
    <col min="2" max="2" width="43.28515625" style="85" customWidth="1"/>
    <col min="3" max="3" width="50.140625" style="85" customWidth="1"/>
    <col min="4" max="4" width="50.7109375" style="85" customWidth="1"/>
    <col min="5" max="5" width="20.28515625" style="85" customWidth="1"/>
    <col min="6" max="6" width="33.85546875" style="85" customWidth="1"/>
    <col min="7" max="16384" width="9.140625" style="85"/>
  </cols>
  <sheetData>
    <row r="1" spans="1:6" ht="20.100000000000001" customHeight="1">
      <c r="E1" s="24" t="s">
        <v>441</v>
      </c>
    </row>
    <row r="2" spans="1:6" ht="20.100000000000001" customHeight="1">
      <c r="E2" s="24" t="s">
        <v>464</v>
      </c>
    </row>
    <row r="3" spans="1:6" ht="20.100000000000001" customHeight="1">
      <c r="E3" s="24"/>
    </row>
    <row r="4" spans="1:6" ht="27.95" customHeight="1">
      <c r="A4" s="110"/>
      <c r="B4" s="110"/>
      <c r="C4" s="110"/>
      <c r="D4" s="110"/>
      <c r="E4" s="573" t="s">
        <v>318</v>
      </c>
      <c r="F4" s="573"/>
    </row>
    <row r="5" spans="1:6" ht="27.95" customHeight="1">
      <c r="A5" s="110"/>
      <c r="B5" s="110"/>
      <c r="C5" s="110"/>
      <c r="D5" s="110"/>
      <c r="E5" s="831" t="s">
        <v>534</v>
      </c>
      <c r="F5" s="831"/>
    </row>
    <row r="6" spans="1:6" ht="20.25">
      <c r="A6" s="111" t="s">
        <v>480</v>
      </c>
      <c r="C6" s="111"/>
      <c r="D6" s="111"/>
      <c r="E6" s="111"/>
      <c r="F6" s="111"/>
    </row>
    <row r="7" spans="1:6" ht="17.25" customHeight="1">
      <c r="A7" s="834" t="s">
        <v>629</v>
      </c>
      <c r="B7" s="834"/>
      <c r="C7" s="338">
        <f>'1. П МО'!C10</f>
        <v>2020</v>
      </c>
      <c r="D7" s="112"/>
      <c r="E7" s="112"/>
      <c r="F7" s="112"/>
    </row>
    <row r="8" spans="1:6" ht="21.75" customHeight="1">
      <c r="B8" s="113" t="s">
        <v>575</v>
      </c>
      <c r="C8" s="113"/>
      <c r="D8" s="113"/>
      <c r="E8" s="113"/>
    </row>
    <row r="10" spans="1:6" ht="97.5" customHeight="1">
      <c r="A10" s="832" t="s">
        <v>4</v>
      </c>
      <c r="B10" s="127" t="s">
        <v>12</v>
      </c>
      <c r="C10" s="127" t="s">
        <v>13</v>
      </c>
      <c r="D10" s="127" t="s">
        <v>22</v>
      </c>
      <c r="E10" s="127" t="s">
        <v>482</v>
      </c>
    </row>
    <row r="11" spans="1:6" s="268" customFormat="1" ht="20.100000000000001" customHeight="1">
      <c r="A11" s="833"/>
      <c r="B11" s="267">
        <f>'1. П КОЛЛЕКТИВЫ'!I97+1</f>
        <v>58</v>
      </c>
      <c r="C11" s="267">
        <f>B11+1</f>
        <v>59</v>
      </c>
      <c r="D11" s="267">
        <f>C11+1</f>
        <v>60</v>
      </c>
      <c r="E11" s="267">
        <f>D11+1</f>
        <v>61</v>
      </c>
    </row>
    <row r="12" spans="1:6" s="114" customFormat="1" ht="50.1" customHeight="1">
      <c r="A12" s="128" t="s">
        <v>440</v>
      </c>
      <c r="B12" s="129" t="s">
        <v>431</v>
      </c>
      <c r="C12" s="129" t="s">
        <v>465</v>
      </c>
      <c r="D12" s="129" t="s">
        <v>542</v>
      </c>
      <c r="E12" s="130">
        <v>2020</v>
      </c>
    </row>
    <row r="13" spans="1:6" ht="50.1" customHeight="1">
      <c r="A13" s="108">
        <v>1</v>
      </c>
      <c r="B13" s="19"/>
      <c r="C13" s="115"/>
      <c r="D13" s="19"/>
      <c r="E13" s="116"/>
    </row>
    <row r="14" spans="1:6" ht="50.1" customHeight="1">
      <c r="A14" s="108">
        <v>2</v>
      </c>
      <c r="B14" s="19"/>
      <c r="C14" s="115"/>
      <c r="D14" s="19"/>
      <c r="E14" s="116"/>
    </row>
    <row r="15" spans="1:6" ht="50.1" customHeight="1">
      <c r="A15" s="108">
        <v>3</v>
      </c>
      <c r="B15" s="19"/>
      <c r="C15" s="115"/>
      <c r="D15" s="19" t="s">
        <v>8</v>
      </c>
      <c r="E15" s="116"/>
    </row>
    <row r="16" spans="1:6" ht="50.1" customHeight="1">
      <c r="A16" s="108">
        <v>4</v>
      </c>
      <c r="B16" s="19"/>
      <c r="C16" s="115"/>
      <c r="D16" s="19"/>
      <c r="E16" s="116"/>
    </row>
    <row r="17" spans="1:6" ht="50.1" customHeight="1">
      <c r="A17" s="108">
        <v>5</v>
      </c>
      <c r="B17" s="19"/>
      <c r="C17" s="115"/>
      <c r="D17" s="19"/>
      <c r="E17" s="116"/>
    </row>
    <row r="18" spans="1:6" ht="50.1" customHeight="1">
      <c r="A18" s="108" t="s">
        <v>37</v>
      </c>
      <c r="B18" s="19"/>
      <c r="C18" s="115"/>
      <c r="D18" s="19"/>
      <c r="E18" s="116"/>
    </row>
    <row r="20" spans="1:6" ht="18.75">
      <c r="A20" s="117"/>
      <c r="B20" s="117" t="s">
        <v>576</v>
      </c>
      <c r="C20" s="117"/>
      <c r="D20" s="117"/>
      <c r="E20" s="117"/>
      <c r="F20" s="117"/>
    </row>
    <row r="21" spans="1:6">
      <c r="A21" s="118"/>
    </row>
    <row r="22" spans="1:6" ht="56.25" customHeight="1">
      <c r="A22" s="132" t="s">
        <v>4</v>
      </c>
      <c r="B22" s="133" t="s">
        <v>12</v>
      </c>
      <c r="C22" s="132" t="s">
        <v>38</v>
      </c>
      <c r="D22" s="132" t="s">
        <v>16</v>
      </c>
      <c r="E22" s="132" t="s">
        <v>15</v>
      </c>
      <c r="F22" s="132" t="s">
        <v>14</v>
      </c>
    </row>
    <row r="23" spans="1:6" s="13" customFormat="1" ht="20.100000000000001" customHeight="1">
      <c r="A23" s="134"/>
      <c r="B23" s="135">
        <v>2</v>
      </c>
      <c r="C23" s="134">
        <f>E11+1</f>
        <v>62</v>
      </c>
      <c r="D23" s="134">
        <f>C23+1</f>
        <v>63</v>
      </c>
      <c r="E23" s="134">
        <f>D23+1</f>
        <v>64</v>
      </c>
      <c r="F23" s="134">
        <f>E23+1</f>
        <v>65</v>
      </c>
    </row>
    <row r="24" spans="1:6" ht="38.25" customHeight="1">
      <c r="A24" s="136" t="s">
        <v>440</v>
      </c>
      <c r="B24" s="137" t="s">
        <v>431</v>
      </c>
      <c r="C24" s="138" t="s">
        <v>466</v>
      </c>
      <c r="D24" s="138" t="s">
        <v>467</v>
      </c>
      <c r="E24" s="139">
        <v>2000</v>
      </c>
      <c r="F24" s="140"/>
    </row>
    <row r="25" spans="1:6" ht="105.75" customHeight="1">
      <c r="A25" s="108">
        <v>1</v>
      </c>
      <c r="B25" s="19" t="s">
        <v>681</v>
      </c>
      <c r="C25" s="513" t="s">
        <v>810</v>
      </c>
      <c r="D25" s="19" t="s">
        <v>20</v>
      </c>
      <c r="E25" s="121">
        <v>600000</v>
      </c>
      <c r="F25" s="94" t="s">
        <v>811</v>
      </c>
    </row>
    <row r="26" spans="1:6" ht="50.1" customHeight="1">
      <c r="A26" s="108">
        <v>2</v>
      </c>
      <c r="B26" s="19" t="s">
        <v>681</v>
      </c>
      <c r="C26" s="19" t="s">
        <v>812</v>
      </c>
      <c r="D26" s="19" t="s">
        <v>21</v>
      </c>
      <c r="E26" s="121">
        <v>135000</v>
      </c>
      <c r="F26" s="94"/>
    </row>
    <row r="27" spans="1:6" ht="101.25" customHeight="1">
      <c r="A27" s="108">
        <v>3</v>
      </c>
      <c r="B27" s="19" t="s">
        <v>681</v>
      </c>
      <c r="C27" s="19" t="s">
        <v>813</v>
      </c>
      <c r="D27" s="19" t="s">
        <v>20</v>
      </c>
      <c r="E27" s="121">
        <v>299934</v>
      </c>
      <c r="F27" s="94" t="s">
        <v>811</v>
      </c>
    </row>
    <row r="28" spans="1:6" ht="50.1" customHeight="1">
      <c r="A28" s="108">
        <v>4</v>
      </c>
      <c r="B28" s="19"/>
      <c r="C28" s="19"/>
      <c r="D28" s="19"/>
      <c r="E28" s="121"/>
      <c r="F28" s="94"/>
    </row>
    <row r="29" spans="1:6" ht="50.1" customHeight="1">
      <c r="A29" s="108">
        <v>5</v>
      </c>
      <c r="B29" s="19"/>
      <c r="C29" s="19"/>
      <c r="D29" s="19"/>
      <c r="E29" s="121"/>
      <c r="F29" s="94"/>
    </row>
    <row r="30" spans="1:6" ht="50.1" customHeight="1">
      <c r="A30" s="108" t="s">
        <v>37</v>
      </c>
      <c r="B30" s="19"/>
      <c r="C30" s="19"/>
      <c r="D30" s="19"/>
      <c r="E30" s="121"/>
      <c r="F30" s="94"/>
    </row>
    <row r="31" spans="1:6" ht="39.950000000000003" customHeight="1">
      <c r="A31" s="141"/>
      <c r="B31" s="142"/>
      <c r="C31" s="830" t="s">
        <v>540</v>
      </c>
      <c r="D31" s="830"/>
      <c r="E31" s="144">
        <f>SUM(E25:E30)</f>
        <v>1034934</v>
      </c>
      <c r="F31" s="145"/>
    </row>
    <row r="33" spans="1:6" ht="18.75">
      <c r="B33" s="122" t="s">
        <v>414</v>
      </c>
      <c r="C33" s="122"/>
      <c r="D33" s="122"/>
    </row>
    <row r="34" spans="1:6">
      <c r="A34" s="123"/>
      <c r="B34" s="123"/>
      <c r="C34" s="123"/>
      <c r="D34" s="123"/>
    </row>
    <row r="35" spans="1:6" ht="44.25" customHeight="1">
      <c r="A35" s="133" t="s">
        <v>0</v>
      </c>
      <c r="B35" s="133" t="s">
        <v>360</v>
      </c>
      <c r="C35" s="133" t="s">
        <v>23</v>
      </c>
      <c r="D35" s="133" t="s">
        <v>24</v>
      </c>
    </row>
    <row r="36" spans="1:6" s="268" customFormat="1" ht="20.100000000000001" customHeight="1">
      <c r="A36" s="267"/>
      <c r="B36" s="267">
        <f>F23+1</f>
        <v>66</v>
      </c>
      <c r="C36" s="267">
        <f>B36+1</f>
        <v>67</v>
      </c>
      <c r="D36" s="267">
        <f>C36+1</f>
        <v>68</v>
      </c>
    </row>
    <row r="37" spans="1:6" ht="41.25" customHeight="1">
      <c r="A37" s="136" t="s">
        <v>440</v>
      </c>
      <c r="B37" s="137" t="s">
        <v>431</v>
      </c>
      <c r="C37" s="36" t="s">
        <v>468</v>
      </c>
      <c r="D37" s="36" t="s">
        <v>469</v>
      </c>
    </row>
    <row r="38" spans="1:6" ht="50.1" customHeight="1">
      <c r="A38" s="108">
        <v>1</v>
      </c>
      <c r="B38" s="529" t="s">
        <v>681</v>
      </c>
      <c r="C38" s="529" t="s">
        <v>892</v>
      </c>
      <c r="D38" s="529" t="s">
        <v>893</v>
      </c>
    </row>
    <row r="39" spans="1:6" ht="50.1" customHeight="1">
      <c r="A39" s="108">
        <v>2</v>
      </c>
      <c r="B39" s="529" t="s">
        <v>681</v>
      </c>
      <c r="C39" s="529" t="s">
        <v>894</v>
      </c>
      <c r="D39" s="529" t="s">
        <v>893</v>
      </c>
    </row>
    <row r="40" spans="1:6" ht="50.1" customHeight="1">
      <c r="A40" s="108">
        <v>3</v>
      </c>
      <c r="B40" s="529" t="s">
        <v>681</v>
      </c>
      <c r="C40" s="529" t="s">
        <v>895</v>
      </c>
      <c r="D40" s="529" t="s">
        <v>896</v>
      </c>
    </row>
    <row r="41" spans="1:6" ht="50.1" customHeight="1">
      <c r="A41" s="108">
        <v>4</v>
      </c>
      <c r="B41" s="529" t="s">
        <v>681</v>
      </c>
      <c r="C41" s="529" t="s">
        <v>897</v>
      </c>
      <c r="D41" s="529" t="s">
        <v>893</v>
      </c>
    </row>
    <row r="42" spans="1:6" ht="50.1" customHeight="1">
      <c r="A42" s="108">
        <v>4</v>
      </c>
      <c r="B42" s="529" t="s">
        <v>681</v>
      </c>
      <c r="C42" s="529" t="s">
        <v>898</v>
      </c>
      <c r="D42" s="529" t="s">
        <v>893</v>
      </c>
    </row>
    <row r="44" spans="1:6" ht="18.75">
      <c r="B44" s="124" t="s">
        <v>539</v>
      </c>
      <c r="C44" s="124"/>
      <c r="D44" s="124"/>
      <c r="E44" s="124"/>
    </row>
    <row r="45" spans="1:6">
      <c r="A45" s="125"/>
      <c r="B45" s="125"/>
      <c r="C45" s="125"/>
      <c r="D45" s="125"/>
      <c r="E45" s="125"/>
    </row>
    <row r="46" spans="1:6" s="24" customFormat="1" ht="37.5" customHeight="1">
      <c r="A46" s="133" t="s">
        <v>4</v>
      </c>
      <c r="B46" s="133" t="s">
        <v>360</v>
      </c>
      <c r="C46" s="133" t="s">
        <v>25</v>
      </c>
      <c r="D46" s="133" t="s">
        <v>16</v>
      </c>
      <c r="E46" s="132" t="s">
        <v>15</v>
      </c>
      <c r="F46" s="133" t="s">
        <v>14</v>
      </c>
    </row>
    <row r="47" spans="1:6" s="268" customFormat="1" ht="20.100000000000001" customHeight="1">
      <c r="A47" s="267"/>
      <c r="B47" s="267">
        <f>D36+1</f>
        <v>69</v>
      </c>
      <c r="C47" s="267">
        <f>B47+1</f>
        <v>70</v>
      </c>
      <c r="D47" s="267">
        <f>C47+1</f>
        <v>71</v>
      </c>
      <c r="E47" s="267">
        <f>D47+1</f>
        <v>72</v>
      </c>
      <c r="F47" s="267">
        <f>E47+1</f>
        <v>73</v>
      </c>
    </row>
    <row r="48" spans="1:6" ht="50.1" customHeight="1">
      <c r="A48" s="136" t="s">
        <v>440</v>
      </c>
      <c r="B48" s="137" t="s">
        <v>431</v>
      </c>
      <c r="C48" s="36" t="s">
        <v>533</v>
      </c>
      <c r="D48" s="36" t="s">
        <v>190</v>
      </c>
      <c r="E48" s="146">
        <v>100</v>
      </c>
      <c r="F48" s="36" t="s">
        <v>470</v>
      </c>
    </row>
    <row r="49" spans="1:6" ht="50.1" customHeight="1">
      <c r="A49" s="108">
        <v>1</v>
      </c>
      <c r="B49" s="19" t="s">
        <v>681</v>
      </c>
      <c r="C49" s="513" t="s">
        <v>814</v>
      </c>
      <c r="D49" s="19" t="s">
        <v>21</v>
      </c>
      <c r="E49" s="126">
        <v>19600</v>
      </c>
      <c r="F49" s="115"/>
    </row>
    <row r="50" spans="1:6" ht="50.1" customHeight="1">
      <c r="A50" s="108">
        <v>2</v>
      </c>
      <c r="B50" s="19"/>
      <c r="C50" s="19"/>
      <c r="D50" s="19"/>
      <c r="E50" s="126"/>
      <c r="F50" s="115"/>
    </row>
    <row r="51" spans="1:6" ht="50.1" customHeight="1">
      <c r="A51" s="108">
        <v>3</v>
      </c>
      <c r="B51" s="19"/>
      <c r="C51" s="19"/>
      <c r="D51" s="19"/>
      <c r="E51" s="126"/>
      <c r="F51" s="115"/>
    </row>
    <row r="52" spans="1:6" ht="50.1" customHeight="1">
      <c r="A52" s="108" t="s">
        <v>37</v>
      </c>
      <c r="B52" s="19"/>
      <c r="C52" s="19"/>
      <c r="D52" s="19"/>
      <c r="E52" s="126"/>
      <c r="F52" s="115"/>
    </row>
    <row r="53" spans="1:6" ht="39.950000000000003" customHeight="1">
      <c r="A53" s="141"/>
      <c r="B53" s="143"/>
      <c r="C53" s="830" t="s">
        <v>538</v>
      </c>
      <c r="D53" s="830"/>
      <c r="E53" s="274">
        <f>SUM(E49:E52)</f>
        <v>19600</v>
      </c>
      <c r="F53" s="275"/>
    </row>
  </sheetData>
  <sheetProtection algorithmName="SHA-512" hashValue="05q3dza7zYwgj1hA46IqTHMourTeWCEWqjQPchaxxpVHqZQgMhWkvyxwhD1OESWdZvINWL23q/WVXUjFVANImA==" saltValue="8Ma6iujAuxdIf8BG5FJP1A==" spinCount="100000" sheet="1" formatColumns="0" formatRows="0" insertRows="0" insertHyperlinks="0" deleteRows="0" sort="0" autoFilter="0"/>
  <mergeCells count="6">
    <mergeCell ref="C31:D31"/>
    <mergeCell ref="C53:D53"/>
    <mergeCell ref="E4:F4"/>
    <mergeCell ref="E5:F5"/>
    <mergeCell ref="A10:A11"/>
    <mergeCell ref="A7:B7"/>
  </mergeCells>
  <dataValidations count="6">
    <dataValidation type="list" showInputMessage="1" showErrorMessage="1" sqref="D25:D30">
      <formula1>Ист_финанс</formula1>
    </dataValidation>
    <dataValidation type="list" allowBlank="1" showInputMessage="1" showErrorMessage="1" sqref="D49:D52">
      <formula1>Ист_финанс</formula1>
    </dataValidation>
    <dataValidation type="list" allowBlank="1" showInputMessage="1" showErrorMessage="1" sqref="E13:E18">
      <formula1>год</formula1>
    </dataValidation>
    <dataValidation type="decimal" allowBlank="1" showInputMessage="1" showErrorMessage="1" sqref="E48:E52">
      <formula1>0</formula1>
      <formula2>100000000</formula2>
    </dataValidation>
    <dataValidation type="list" allowBlank="1" showInputMessage="1" showErrorMessage="1" promptTitle="ПОМОЩЬ" prompt="Ввыберите КДУ из выпадающего списка_x000a_" sqref="B49:B52 B13:B18 B25:B30 B38:B42">
      <formula1>КДУ_список</formula1>
    </dataValidation>
    <dataValidation type="decimal" allowBlank="1" showInputMessage="1" showErrorMessage="1" errorTitle="ВНИМАНИЕ!" error="В ячейку может быть введено только число без буквенного сопровождения" prompt="Вводите сумму числом в тыс, без буквенного сопровождения _x000a_" sqref="E25:E30">
      <formula1>0</formula1>
      <formula2>100000000</formula2>
    </dataValidation>
  </dataValidations>
  <hyperlinks>
    <hyperlink ref="E4" location="НАВИГАЦИЯ!A1" display="НАВИГАЦИЯ"/>
    <hyperlink ref="E5:F5" location="Глава2_Для_схем" display="СХЕМЫ и ГРАФИКИ к Приложению 2."/>
  </hyperlinks>
  <pageMargins left="0.7" right="0.7" top="0.75" bottom="0.75" header="0.3" footer="0.3"/>
  <pageSetup paperSize="9" scale="39" orientation="portrait" verticalDpi="4294967295" r:id="rId1"/>
  <headerFooter>
    <oddHeader>&amp;R&amp;"Times New Roman,обычный"&amp;F
&amp;A</oddHeader>
    <oddFooter>&amp;R&amp;"Times New Roman,обычный"&amp;P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D107"/>
  <sheetViews>
    <sheetView showGridLines="0" tabSelected="1" topLeftCell="A69" zoomScale="70" zoomScaleNormal="70" zoomScaleSheetLayoutView="78" zoomScalePageLayoutView="62" workbookViewId="0">
      <selection activeCell="Y66" sqref="Y66:Z66"/>
    </sheetView>
  </sheetViews>
  <sheetFormatPr defaultRowHeight="15"/>
  <cols>
    <col min="1" max="1" width="9" style="13" customWidth="1"/>
    <col min="2" max="2" width="13.7109375" style="13" customWidth="1"/>
    <col min="3" max="30" width="10.28515625" style="13" customWidth="1"/>
    <col min="31" max="16384" width="9.140625" style="13"/>
  </cols>
  <sheetData>
    <row r="1" spans="1:30" ht="20.100000000000001" customHeight="1">
      <c r="Y1" s="24" t="s">
        <v>441</v>
      </c>
      <c r="Z1" s="85"/>
    </row>
    <row r="2" spans="1:30" ht="20.100000000000001" customHeight="1">
      <c r="Y2" s="24" t="s">
        <v>475</v>
      </c>
      <c r="Z2" s="85"/>
    </row>
    <row r="3" spans="1:30" ht="20.100000000000001" customHeight="1">
      <c r="Y3" s="24"/>
      <c r="Z3" s="85"/>
    </row>
    <row r="4" spans="1:30" ht="27.95" customHeight="1">
      <c r="Z4" s="573" t="s">
        <v>318</v>
      </c>
      <c r="AA4" s="573"/>
      <c r="AB4" s="573"/>
      <c r="AC4" s="573"/>
      <c r="AD4" s="573"/>
    </row>
    <row r="5" spans="1:30" ht="27.95" customHeight="1">
      <c r="Z5" s="972" t="s">
        <v>581</v>
      </c>
      <c r="AA5" s="972"/>
      <c r="AB5" s="972"/>
      <c r="AC5" s="972"/>
      <c r="AD5" s="972"/>
    </row>
    <row r="6" spans="1:30" ht="20.25">
      <c r="A6" s="112" t="s">
        <v>479</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row>
    <row r="7" spans="1:30" ht="18.75">
      <c r="B7" s="165"/>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row>
    <row r="8" spans="1:30" ht="18.75">
      <c r="B8" s="29" t="s">
        <v>281</v>
      </c>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row>
    <row r="10" spans="1:30" ht="32.25" customHeight="1">
      <c r="A10" s="874" t="s">
        <v>115</v>
      </c>
      <c r="B10" s="875"/>
      <c r="C10" s="875"/>
      <c r="D10" s="875"/>
      <c r="E10" s="875"/>
      <c r="F10" s="875"/>
      <c r="G10" s="876"/>
      <c r="H10" s="858">
        <f>L10-2</f>
        <v>2018</v>
      </c>
      <c r="I10" s="858"/>
      <c r="J10" s="859">
        <f>L10-1</f>
        <v>2019</v>
      </c>
      <c r="K10" s="860"/>
      <c r="L10" s="859">
        <f>'1. П МО'!C10</f>
        <v>2020</v>
      </c>
      <c r="M10" s="860"/>
      <c r="N10" s="214"/>
      <c r="O10" s="214"/>
      <c r="P10" s="12"/>
      <c r="Q10" s="12"/>
      <c r="R10" s="214"/>
      <c r="S10" s="214"/>
    </row>
    <row r="11" spans="1:30" ht="82.5" customHeight="1">
      <c r="A11" s="877"/>
      <c r="B11" s="878"/>
      <c r="C11" s="878"/>
      <c r="D11" s="878"/>
      <c r="E11" s="878"/>
      <c r="F11" s="878"/>
      <c r="G11" s="879"/>
      <c r="H11" s="224" t="s">
        <v>280</v>
      </c>
      <c r="I11" s="225" t="s">
        <v>75</v>
      </c>
      <c r="J11" s="224" t="s">
        <v>280</v>
      </c>
      <c r="K11" s="225" t="s">
        <v>75</v>
      </c>
      <c r="L11" s="224" t="s">
        <v>280</v>
      </c>
      <c r="M11" s="225" t="s">
        <v>75</v>
      </c>
      <c r="N11" s="12"/>
      <c r="O11" s="215"/>
      <c r="P11" s="12"/>
      <c r="Q11" s="12"/>
      <c r="R11" s="12"/>
      <c r="S11" s="215"/>
    </row>
    <row r="12" spans="1:30" s="268" customFormat="1" ht="20.100000000000001" customHeight="1">
      <c r="A12" s="276"/>
      <c r="B12" s="277"/>
      <c r="C12" s="277"/>
      <c r="D12" s="277"/>
      <c r="E12" s="277"/>
      <c r="F12" s="277"/>
      <c r="G12" s="278"/>
      <c r="H12" s="267">
        <f>'2. МТБ'!F47+1</f>
        <v>74</v>
      </c>
      <c r="I12" s="267">
        <f>H12+1</f>
        <v>75</v>
      </c>
      <c r="J12" s="267">
        <f>I12+1</f>
        <v>76</v>
      </c>
      <c r="K12" s="267">
        <f>J12+1</f>
        <v>77</v>
      </c>
      <c r="L12" s="267">
        <f t="shared" ref="L12:M12" si="0">K12+1</f>
        <v>78</v>
      </c>
      <c r="M12" s="267">
        <f t="shared" si="0"/>
        <v>79</v>
      </c>
      <c r="N12" s="279"/>
      <c r="O12" s="280"/>
      <c r="P12" s="279"/>
      <c r="Q12" s="279"/>
      <c r="R12" s="279"/>
      <c r="S12" s="280"/>
    </row>
    <row r="13" spans="1:30" ht="30" customHeight="1">
      <c r="A13" s="605" t="s">
        <v>81</v>
      </c>
      <c r="B13" s="605"/>
      <c r="C13" s="605"/>
      <c r="D13" s="605"/>
      <c r="E13" s="605"/>
      <c r="F13" s="605"/>
      <c r="G13" s="605"/>
      <c r="H13" s="216">
        <v>65</v>
      </c>
      <c r="I13" s="216">
        <v>760</v>
      </c>
      <c r="J13" s="216">
        <v>67</v>
      </c>
      <c r="K13" s="216">
        <v>899</v>
      </c>
      <c r="L13" s="226">
        <f>COUNTIFS('1. П КОЛЛЕКТИВЫ'!B12:AA92,A13)</f>
        <v>52</v>
      </c>
      <c r="M13" s="226">
        <f>SUMIFS('1. П КОЛЛЕКТИВЫ'!G12:G92,'1. П КОЛЛЕКТИВЫ'!D12:D92,A13)</f>
        <v>600</v>
      </c>
      <c r="N13" s="217"/>
      <c r="O13" s="217"/>
      <c r="P13" s="217"/>
      <c r="Q13" s="217"/>
      <c r="R13" s="217"/>
      <c r="S13" s="217"/>
    </row>
    <row r="14" spans="1:30" ht="30" customHeight="1">
      <c r="A14" s="605" t="s">
        <v>82</v>
      </c>
      <c r="B14" s="605"/>
      <c r="C14" s="605"/>
      <c r="D14" s="605"/>
      <c r="E14" s="605"/>
      <c r="F14" s="605"/>
      <c r="G14" s="605"/>
      <c r="H14" s="216"/>
      <c r="I14" s="216"/>
      <c r="J14" s="216"/>
      <c r="K14" s="216"/>
      <c r="L14" s="226">
        <f>COUNTIFS('1. П КОЛЛЕКТИВЫ'!B12:AA92,A14)</f>
        <v>0</v>
      </c>
      <c r="M14" s="226">
        <f>SUMIFS('1. П КОЛЛЕКТИВЫ'!G12:G92,'1. П КОЛЛЕКТИВЫ'!D12:D92,A14)</f>
        <v>0</v>
      </c>
      <c r="N14" s="217"/>
      <c r="O14" s="217"/>
      <c r="P14" s="217"/>
      <c r="Q14" s="217"/>
      <c r="R14" s="217"/>
      <c r="S14" s="217"/>
    </row>
    <row r="15" spans="1:30" ht="30" customHeight="1">
      <c r="A15" s="892" t="s">
        <v>83</v>
      </c>
      <c r="B15" s="892"/>
      <c r="C15" s="892"/>
      <c r="D15" s="892"/>
      <c r="E15" s="892"/>
      <c r="F15" s="892"/>
      <c r="G15" s="892"/>
      <c r="H15" s="216"/>
      <c r="I15" s="216"/>
      <c r="J15" s="216"/>
      <c r="K15" s="216"/>
      <c r="L15" s="226">
        <f>COUNTIFS('1. П КОЛЛЕКТИВЫ'!B12:AA92,A15)</f>
        <v>0</v>
      </c>
      <c r="M15" s="226">
        <f>SUMIFS('1. П КОЛЛЕКТИВЫ'!G12:G92,'1. П КОЛЛЕКТИВЫ'!D12:D92,A15)</f>
        <v>0</v>
      </c>
      <c r="N15" s="217"/>
      <c r="O15" s="217"/>
      <c r="P15" s="217"/>
      <c r="Q15" s="217"/>
      <c r="R15" s="217"/>
      <c r="S15" s="217"/>
    </row>
    <row r="16" spans="1:30" ht="30" customHeight="1">
      <c r="A16" s="605" t="s">
        <v>102</v>
      </c>
      <c r="B16" s="605"/>
      <c r="C16" s="605"/>
      <c r="D16" s="605"/>
      <c r="E16" s="605"/>
      <c r="F16" s="605"/>
      <c r="G16" s="605"/>
      <c r="H16" s="216">
        <v>26</v>
      </c>
      <c r="I16" s="216">
        <v>574</v>
      </c>
      <c r="J16" s="216">
        <v>25</v>
      </c>
      <c r="K16" s="216">
        <v>567</v>
      </c>
      <c r="L16" s="226">
        <f>COUNTIFS('1. П КОЛЛЕКТИВЫ'!B12:AA92,A16)</f>
        <v>29</v>
      </c>
      <c r="M16" s="226">
        <f>SUMIFS('1. П КОЛЛЕКТИВЫ'!G12:G92,'1. П КОЛЛЕКТИВЫ'!D12:D92,A16)</f>
        <v>514</v>
      </c>
      <c r="N16" s="217"/>
      <c r="O16" s="217"/>
      <c r="P16" s="217"/>
      <c r="Q16" s="217"/>
      <c r="R16" s="217"/>
      <c r="S16" s="217"/>
    </row>
    <row r="17" spans="1:30" ht="30" customHeight="1">
      <c r="A17" s="887" t="s">
        <v>580</v>
      </c>
      <c r="B17" s="887"/>
      <c r="C17" s="887"/>
      <c r="D17" s="887"/>
      <c r="E17" s="887"/>
      <c r="F17" s="887"/>
      <c r="G17" s="887"/>
      <c r="H17" s="227">
        <f>SUM(H13:H16)</f>
        <v>91</v>
      </c>
      <c r="I17" s="227">
        <f t="shared" ref="I17:M17" si="1">SUM(I13:I16)</f>
        <v>1334</v>
      </c>
      <c r="J17" s="227">
        <f t="shared" si="1"/>
        <v>92</v>
      </c>
      <c r="K17" s="227">
        <f t="shared" si="1"/>
        <v>1466</v>
      </c>
      <c r="L17" s="227">
        <f t="shared" si="1"/>
        <v>81</v>
      </c>
      <c r="M17" s="227">
        <f t="shared" si="1"/>
        <v>1114</v>
      </c>
      <c r="N17" s="217"/>
      <c r="O17" s="217"/>
      <c r="P17" s="217"/>
      <c r="Q17" s="217"/>
      <c r="R17" s="217"/>
      <c r="S17" s="217"/>
    </row>
    <row r="19" spans="1:30" ht="18.75">
      <c r="B19" s="29" t="s">
        <v>372</v>
      </c>
    </row>
    <row r="20" spans="1:30" ht="16.5" thickBot="1">
      <c r="C20" s="85"/>
      <c r="D20" s="85"/>
      <c r="E20" s="85"/>
      <c r="F20" s="85"/>
      <c r="G20" s="85"/>
      <c r="H20" s="85"/>
      <c r="I20" s="85"/>
      <c r="J20" s="85"/>
      <c r="K20" s="85"/>
    </row>
    <row r="21" spans="1:30" ht="26.25" customHeight="1">
      <c r="A21" s="888" t="s">
        <v>417</v>
      </c>
      <c r="B21" s="889"/>
      <c r="C21" s="882" t="s">
        <v>56</v>
      </c>
      <c r="D21" s="883"/>
      <c r="E21" s="883"/>
      <c r="F21" s="883"/>
      <c r="G21" s="884"/>
      <c r="H21" s="882" t="s">
        <v>57</v>
      </c>
      <c r="I21" s="883"/>
      <c r="J21" s="883"/>
      <c r="K21" s="884"/>
      <c r="L21" s="885" t="s">
        <v>59</v>
      </c>
      <c r="M21" s="864"/>
      <c r="N21" s="864"/>
      <c r="O21" s="864"/>
      <c r="P21" s="864"/>
      <c r="Q21" s="864"/>
      <c r="R21" s="864"/>
      <c r="S21" s="865"/>
      <c r="T21" s="885" t="s">
        <v>61</v>
      </c>
      <c r="U21" s="864"/>
      <c r="V21" s="864"/>
      <c r="W21" s="864"/>
      <c r="X21" s="865"/>
      <c r="Y21" s="863" t="s">
        <v>68</v>
      </c>
      <c r="Z21" s="864"/>
      <c r="AA21" s="864"/>
      <c r="AB21" s="864"/>
      <c r="AC21" s="864"/>
      <c r="AD21" s="865"/>
    </row>
    <row r="22" spans="1:30" ht="26.25" customHeight="1">
      <c r="A22" s="890"/>
      <c r="B22" s="891"/>
      <c r="C22" s="868" t="s">
        <v>54</v>
      </c>
      <c r="D22" s="869"/>
      <c r="E22" s="869" t="s">
        <v>55</v>
      </c>
      <c r="F22" s="869"/>
      <c r="G22" s="870" t="s">
        <v>39</v>
      </c>
      <c r="H22" s="871" t="s">
        <v>40</v>
      </c>
      <c r="I22" s="872" t="s">
        <v>41</v>
      </c>
      <c r="J22" s="872" t="s">
        <v>42</v>
      </c>
      <c r="K22" s="870" t="s">
        <v>58</v>
      </c>
      <c r="L22" s="873" t="s">
        <v>60</v>
      </c>
      <c r="M22" s="856"/>
      <c r="N22" s="856"/>
      <c r="O22" s="856"/>
      <c r="P22" s="856" t="s">
        <v>55</v>
      </c>
      <c r="Q22" s="856"/>
      <c r="R22" s="856"/>
      <c r="S22" s="857"/>
      <c r="T22" s="886"/>
      <c r="U22" s="604"/>
      <c r="V22" s="604"/>
      <c r="W22" s="604"/>
      <c r="X22" s="867"/>
      <c r="Y22" s="866"/>
      <c r="Z22" s="604"/>
      <c r="AA22" s="604"/>
      <c r="AB22" s="604"/>
      <c r="AC22" s="604"/>
      <c r="AD22" s="867"/>
    </row>
    <row r="23" spans="1:30" ht="111" customHeight="1">
      <c r="A23" s="890"/>
      <c r="B23" s="891"/>
      <c r="C23" s="228" t="s">
        <v>43</v>
      </c>
      <c r="D23" s="229" t="s">
        <v>44</v>
      </c>
      <c r="E23" s="229" t="s">
        <v>43</v>
      </c>
      <c r="F23" s="229" t="s">
        <v>44</v>
      </c>
      <c r="G23" s="870"/>
      <c r="H23" s="871"/>
      <c r="I23" s="872"/>
      <c r="J23" s="872"/>
      <c r="K23" s="870"/>
      <c r="L23" s="228" t="s">
        <v>74</v>
      </c>
      <c r="M23" s="229" t="s">
        <v>49</v>
      </c>
      <c r="N23" s="229" t="s">
        <v>50</v>
      </c>
      <c r="O23" s="229" t="s">
        <v>51</v>
      </c>
      <c r="P23" s="229" t="s">
        <v>52</v>
      </c>
      <c r="Q23" s="229" t="s">
        <v>49</v>
      </c>
      <c r="R23" s="229" t="s">
        <v>50</v>
      </c>
      <c r="S23" s="230" t="s">
        <v>53</v>
      </c>
      <c r="T23" s="231" t="s">
        <v>45</v>
      </c>
      <c r="U23" s="232" t="s">
        <v>46</v>
      </c>
      <c r="V23" s="232" t="s">
        <v>47</v>
      </c>
      <c r="W23" s="232" t="s">
        <v>100</v>
      </c>
      <c r="X23" s="233" t="s">
        <v>48</v>
      </c>
      <c r="Y23" s="234" t="s">
        <v>62</v>
      </c>
      <c r="Z23" s="232" t="s">
        <v>63</v>
      </c>
      <c r="AA23" s="232" t="s">
        <v>64</v>
      </c>
      <c r="AB23" s="232" t="s">
        <v>65</v>
      </c>
      <c r="AC23" s="232" t="s">
        <v>66</v>
      </c>
      <c r="AD23" s="233" t="s">
        <v>67</v>
      </c>
    </row>
    <row r="24" spans="1:30" s="285" customFormat="1" ht="22.5" customHeight="1">
      <c r="A24" s="880"/>
      <c r="B24" s="881"/>
      <c r="C24" s="281">
        <f>M12+1</f>
        <v>80</v>
      </c>
      <c r="D24" s="282">
        <f t="shared" ref="D24:M24" si="2">C24+1</f>
        <v>81</v>
      </c>
      <c r="E24" s="282">
        <f t="shared" si="2"/>
        <v>82</v>
      </c>
      <c r="F24" s="282">
        <f t="shared" si="2"/>
        <v>83</v>
      </c>
      <c r="G24" s="283">
        <f t="shared" si="2"/>
        <v>84</v>
      </c>
      <c r="H24" s="281">
        <f t="shared" si="2"/>
        <v>85</v>
      </c>
      <c r="I24" s="282">
        <f t="shared" si="2"/>
        <v>86</v>
      </c>
      <c r="J24" s="282">
        <f t="shared" si="2"/>
        <v>87</v>
      </c>
      <c r="K24" s="283">
        <f t="shared" si="2"/>
        <v>88</v>
      </c>
      <c r="L24" s="281">
        <f t="shared" si="2"/>
        <v>89</v>
      </c>
      <c r="M24" s="282">
        <f t="shared" si="2"/>
        <v>90</v>
      </c>
      <c r="N24" s="282">
        <f t="shared" ref="N24:R24" si="3">M24+1</f>
        <v>91</v>
      </c>
      <c r="O24" s="282">
        <f t="shared" si="3"/>
        <v>92</v>
      </c>
      <c r="P24" s="282">
        <f t="shared" si="3"/>
        <v>93</v>
      </c>
      <c r="Q24" s="282">
        <f t="shared" si="3"/>
        <v>94</v>
      </c>
      <c r="R24" s="282">
        <f t="shared" si="3"/>
        <v>95</v>
      </c>
      <c r="S24" s="283">
        <f>R24+1</f>
        <v>96</v>
      </c>
      <c r="T24" s="281">
        <f>S24+1</f>
        <v>97</v>
      </c>
      <c r="U24" s="282">
        <f>T24+1</f>
        <v>98</v>
      </c>
      <c r="V24" s="282">
        <f t="shared" ref="V24:W24" si="4">U24+1</f>
        <v>99</v>
      </c>
      <c r="W24" s="282">
        <f t="shared" si="4"/>
        <v>100</v>
      </c>
      <c r="X24" s="283">
        <f>W24+1</f>
        <v>101</v>
      </c>
      <c r="Y24" s="284">
        <f>X24+1</f>
        <v>102</v>
      </c>
      <c r="Z24" s="282">
        <f>Y24+1</f>
        <v>103</v>
      </c>
      <c r="AA24" s="282">
        <f t="shared" ref="AA24:AC24" si="5">Z24+1</f>
        <v>104</v>
      </c>
      <c r="AB24" s="282">
        <f t="shared" si="5"/>
        <v>105</v>
      </c>
      <c r="AC24" s="282">
        <f t="shared" si="5"/>
        <v>106</v>
      </c>
      <c r="AD24" s="283">
        <f>AC24+1</f>
        <v>107</v>
      </c>
    </row>
    <row r="25" spans="1:30" ht="30" customHeight="1">
      <c r="A25" s="861" t="s">
        <v>69</v>
      </c>
      <c r="B25" s="862"/>
      <c r="C25" s="235">
        <f>COUNTIFS('1. П КОЛЛЕКТИВЫ'!$E$12:$E$92,'Для вставки'!$B116,'1. П КОЛЛЕКТИВЫ'!$F$12:$F$92,$A25)</f>
        <v>0</v>
      </c>
      <c r="D25" s="70">
        <f>COUNTIFS('1. П КОЛЛЕКТИВЫ'!$E$12:$E$92,'Для вставки'!$B117,'1. П КОЛЛЕКТИВЫ'!$F$12:$F$92,$A25)</f>
        <v>0</v>
      </c>
      <c r="E25" s="70">
        <f>COUNTIFS('1. П КОЛЛЕКТИВЫ'!$E$12:$E$92,'Для вставки'!$B118,'1. П КОЛЛЕКТИВЫ'!$F$12:$F$92,$A25)</f>
        <v>0</v>
      </c>
      <c r="F25" s="70">
        <f>COUNTIFS('1. П КОЛЛЕКТИВЫ'!$E$12:$E$92,'Для вставки'!$B119,'1. П КОЛЛЕКТИВЫ'!$F$12:$F$92,$A25)</f>
        <v>0</v>
      </c>
      <c r="G25" s="236">
        <f>COUNTIFS('1. П КОЛЛЕКТИВЫ'!$E$12:$E$92,'Для вставки'!$B120,'1. П КОЛЛЕКТИВЫ'!$F$12:$F$92,$A25)</f>
        <v>7</v>
      </c>
      <c r="H25" s="235">
        <f>COUNTIFS('1. П КОЛЛЕКТИВЫ'!$E$12:$E$92,'Для вставки'!$B121,'1. П КОЛЛЕКТИВЫ'!$F$12:$F$92,$A25)</f>
        <v>7</v>
      </c>
      <c r="I25" s="70">
        <f>COUNTIFS('1. П КОЛЛЕКТИВЫ'!$E$12:$E$92,'Для вставки'!$B122,'1. П КОЛЛЕКТИВЫ'!$F$12:$F$92,$A25)</f>
        <v>0</v>
      </c>
      <c r="J25" s="70">
        <f>COUNTIFS('1. П КОЛЛЕКТИВЫ'!$E$12:$E$92,'Для вставки'!$B123,'1. П КОЛЛЕКТИВЫ'!$F$12:$F$92,$A25)</f>
        <v>14</v>
      </c>
      <c r="K25" s="236">
        <f>COUNTIFS('1. П КОЛЛЕКТИВЫ'!$E$12:$E$92,'Для вставки'!$B124,'1. П КОЛЛЕКТИВЫ'!$F$12:$F$92,$A25)</f>
        <v>0</v>
      </c>
      <c r="L25" s="235">
        <f>COUNTIFS('1. П КОЛЛЕКТИВЫ'!$E$12:$E$92,'Для вставки'!$B125,'1. П КОЛЛЕКТИВЫ'!$F$12:$F$92,$A25)</f>
        <v>0</v>
      </c>
      <c r="M25" s="70">
        <f>COUNTIFS('1. П КОЛЛЕКТИВЫ'!$E$12:$E$92,'Для вставки'!$B126,'1. П КОЛЛЕКТИВЫ'!$F$12:$F$92,$A25)</f>
        <v>0</v>
      </c>
      <c r="N25" s="70">
        <f>COUNTIFS('1. П КОЛЛЕКТИВЫ'!$E$12:$E$92,'Для вставки'!$B127,'1. П КОЛЛЕКТИВЫ'!$F$12:$F$92,$A25)</f>
        <v>0</v>
      </c>
      <c r="O25" s="70">
        <f>COUNTIFS('1. П КОЛЛЕКТИВЫ'!$E$12:$E$92,'Для вставки'!$B128,'1. П КОЛЛЕКТИВЫ'!$F$12:$F$92,$A25)</f>
        <v>0</v>
      </c>
      <c r="P25" s="70">
        <f>COUNTIFS('1. П КОЛЛЕКТИВЫ'!$E$12:$E$92,'Для вставки'!$B129,'1. П КОЛЛЕКТИВЫ'!$F$12:$F$92,$A25)</f>
        <v>0</v>
      </c>
      <c r="Q25" s="70">
        <f>COUNTIFS('1. П КОЛЛЕКТИВЫ'!$E$12:$E$92,'Для вставки'!$B130,'1. П КОЛЛЕКТИВЫ'!$F$12:$F$92,$A25)</f>
        <v>0</v>
      </c>
      <c r="R25" s="70">
        <f>COUNTIFS('1. П КОЛЛЕКТИВЫ'!$E$12:$E$92,'Для вставки'!$B131,'1. П КОЛЛЕКТИВЫ'!$F$12:$F$92,$A25)</f>
        <v>0</v>
      </c>
      <c r="S25" s="236">
        <f>COUNTIFS('1. П КОЛЛЕКТИВЫ'!$E$12:$E$92,'Для вставки'!$B132,'1. П КОЛЛЕКТИВЫ'!$F$12:$F$92,$A25)</f>
        <v>0</v>
      </c>
      <c r="T25" s="235">
        <f>COUNTIFS('1. П КОЛЛЕКТИВЫ'!$E$12:$E$92,'Для вставки'!$B133,'1. П КОЛЛЕКТИВЫ'!$F$12:$F$92,$A25)</f>
        <v>0</v>
      </c>
      <c r="U25" s="70">
        <f>COUNTIFS('1. П КОЛЛЕКТИВЫ'!$E$12:$E$92,'Для вставки'!$B134,'1. П КОЛЛЕКТИВЫ'!$F$12:$F$92,$A25)</f>
        <v>0</v>
      </c>
      <c r="V25" s="70">
        <f>COUNTIFS('1. П КОЛЛЕКТИВЫ'!$E$12:$E$92,'Для вставки'!$B135,'1. П КОЛЛЕКТИВЫ'!$F$12:$F$92,$A25)</f>
        <v>0</v>
      </c>
      <c r="W25" s="70">
        <f>COUNTIFS('1. П КОЛЛЕКТИВЫ'!$E$12:$E$92,'Для вставки'!$B136,'1. П КОЛЛЕКТИВЫ'!$F$12:$F$92,$A25)</f>
        <v>0</v>
      </c>
      <c r="X25" s="236">
        <f>COUNTIFS('1. П КОЛЛЕКТИВЫ'!$E$12:$E$92,'Для вставки'!$B137,'1. П КОЛЛЕКТИВЫ'!$F$12:$F$92,$A25)</f>
        <v>4</v>
      </c>
      <c r="Y25" s="237">
        <f>COUNTIFS('1. П КОЛЛЕКТИВЫ'!$E$12:$E$92,'Для вставки'!$B138,'1. П КОЛЛЕКТИВЫ'!$F$12:$F$92,$A25)</f>
        <v>1</v>
      </c>
      <c r="Z25" s="70">
        <f>COUNTIFS('1. П КОЛЛЕКТИВЫ'!$E$12:$E$92,'Для вставки'!$B139,'1. П КОЛЛЕКТИВЫ'!$F$12:$F$92,$A25)</f>
        <v>5</v>
      </c>
      <c r="AA25" s="70">
        <f>COUNTIFS('1. П КОЛЛЕКТИВЫ'!$E$12:$E$92,'Для вставки'!$B140,'1. П КОЛЛЕКТИВЫ'!$F$12:$F$92,$A25)</f>
        <v>5</v>
      </c>
      <c r="AB25" s="70">
        <f>COUNTIFS('1. П КОЛЛЕКТИВЫ'!$E$12:$E$92,'Для вставки'!$B141,'1. П КОЛЛЕКТИВЫ'!$F$12:$F$92,$A25)</f>
        <v>0</v>
      </c>
      <c r="AC25" s="70">
        <f>COUNTIFS('1. П КОЛЛЕКТИВЫ'!$E$12:$E$92,'Для вставки'!$B142,'1. П КОЛЛЕКТИВЫ'!$F$12:$F$92,$A25)</f>
        <v>1</v>
      </c>
      <c r="AD25" s="236">
        <f>COUNTIFS('1. П КОЛЛЕКТИВЫ'!$E$12:$E$92,'Для вставки'!$B143,'1. П КОЛЛЕКТИВЫ'!$F$12:$F$92,$A25)</f>
        <v>0</v>
      </c>
    </row>
    <row r="26" spans="1:30" ht="30" customHeight="1">
      <c r="A26" s="861" t="s">
        <v>70</v>
      </c>
      <c r="B26" s="862"/>
      <c r="C26" s="235">
        <f>COUNTIFS('1. П КОЛЛЕКТИВЫ'!$E$12:$E$92,'Для вставки'!$B116,'1. П КОЛЛЕКТИВЫ'!$F$12:$F$92,$A26)</f>
        <v>0</v>
      </c>
      <c r="D26" s="70">
        <f>COUNTIFS('1. П КОЛЛЕКТИВЫ'!$E$12:$E$92,'Для вставки'!$B117,'1. П КОЛЛЕКТИВЫ'!$F$12:$F$92,$A26)</f>
        <v>0</v>
      </c>
      <c r="E26" s="70">
        <f>COUNTIFS('1. П КОЛЛЕКТИВЫ'!$E$12:$E$92,'Для вставки'!$B118,'1. П КОЛЛЕКТИВЫ'!$F$12:$F$92,$A26)</f>
        <v>0</v>
      </c>
      <c r="F26" s="70">
        <f>COUNTIFS('1. П КОЛЛЕКТИВЫ'!$E$12:$E$92,'Для вставки'!$B119,'1. П КОЛЛЕКТИВЫ'!$F$12:$F$92,$A26)</f>
        <v>0</v>
      </c>
      <c r="G26" s="236">
        <f>COUNTIFS('1. П КОЛЛЕКТИВЫ'!$E$12:$E$92,'Для вставки'!$B120,'1. П КОЛЛЕКТИВЫ'!$F$12:$F$92,$A26)</f>
        <v>0</v>
      </c>
      <c r="H26" s="235">
        <f>COUNTIFS('1. П КОЛЛЕКТИВЫ'!$E$12:$E$92,'Для вставки'!$B121,'1. П КОЛЛЕКТИВЫ'!$F$12:$F$92,$A26)</f>
        <v>0</v>
      </c>
      <c r="I26" s="70">
        <f>COUNTIFS('1. П КОЛЛЕКТИВЫ'!$E$12:$E$92,'Для вставки'!$B122,'1. П КОЛЛЕКТИВЫ'!$F$12:$F$92,$A26)</f>
        <v>0</v>
      </c>
      <c r="J26" s="70">
        <f>COUNTIFS('1. П КОЛЛЕКТИВЫ'!$E$12:$E$92,'Для вставки'!$B123,'1. П КОЛЛЕКТИВЫ'!$F$12:$F$92,$A26)</f>
        <v>0</v>
      </c>
      <c r="K26" s="236">
        <f>COUNTIFS('1. П КОЛЛЕКТИВЫ'!$E$12:$E$92,'Для вставки'!$B124,'1. П КОЛЛЕКТИВЫ'!$F$12:$F$92,$A26)</f>
        <v>0</v>
      </c>
      <c r="L26" s="238">
        <f>COUNTIFS('1. П КОЛЛЕКТИВЫ'!$E$12:$E$92,'Для вставки'!$B125,'1. П КОЛЛЕКТИВЫ'!$F$12:$F$92,$A26)</f>
        <v>0</v>
      </c>
      <c r="M26" s="239">
        <f>COUNTIFS('1. П КОЛЛЕКТИВЫ'!$E$12:$E$92,'Для вставки'!$B126,'1. П КОЛЛЕКТИВЫ'!$F$12:$F$92,$A26)</f>
        <v>0</v>
      </c>
      <c r="N26" s="239">
        <f>COUNTIFS('1. П КОЛЛЕКТИВЫ'!$E$12:$E$92,'Для вставки'!$B127,'1. П КОЛЛЕКТИВЫ'!$F$12:$F$92,$A26)</f>
        <v>0</v>
      </c>
      <c r="O26" s="239">
        <f>COUNTIFS('1. П КОЛЛЕКТИВЫ'!$E$12:$E$92,'Для вставки'!$B128,'1. П КОЛЛЕКТИВЫ'!$F$12:$F$92,$A26)</f>
        <v>0</v>
      </c>
      <c r="P26" s="239">
        <f>COUNTIFS('1. П КОЛЛЕКТИВЫ'!$E$12:$E$92,'Для вставки'!$B129,'1. П КОЛЛЕКТИВЫ'!$F$12:$F$92,$A26)</f>
        <v>0</v>
      </c>
      <c r="Q26" s="239">
        <f>COUNTIFS('1. П КОЛЛЕКТИВЫ'!$E$12:$E$92,'Для вставки'!$B130,'1. П КОЛЛЕКТИВЫ'!$F$12:$F$92,$A26)</f>
        <v>0</v>
      </c>
      <c r="R26" s="239">
        <f>COUNTIFS('1. П КОЛЛЕКТИВЫ'!$E$12:$E$92,'Для вставки'!$B131,'1. П КОЛЛЕКТИВЫ'!$F$12:$F$92,$A26)</f>
        <v>1</v>
      </c>
      <c r="S26" s="240">
        <f>COUNTIFS('1. П КОЛЛЕКТИВЫ'!$E$12:$E$92,'Для вставки'!$B132,'1. П КОЛЛЕКТИВЫ'!$F$12:$F$92,$A26)</f>
        <v>0</v>
      </c>
      <c r="T26" s="238">
        <f>COUNTIFS('1. П КОЛЛЕКТИВЫ'!$E$12:$E$92,'Для вставки'!$B133,'1. П КОЛЛЕКТИВЫ'!$F$12:$F$92,$A26)</f>
        <v>0</v>
      </c>
      <c r="U26" s="239">
        <f>COUNTIFS('1. П КОЛЛЕКТИВЫ'!$E$12:$E$92,'Для вставки'!$B134,'1. П КОЛЛЕКТИВЫ'!$F$12:$F$92,$A26)</f>
        <v>0</v>
      </c>
      <c r="V26" s="239">
        <f>COUNTIFS('1. П КОЛЛЕКТИВЫ'!$E$12:$E$92,'Для вставки'!$B135,'1. П КОЛЛЕКТИВЫ'!$F$12:$F$92,$A26)</f>
        <v>0</v>
      </c>
      <c r="W26" s="239">
        <f>COUNTIFS('1. П КОЛЛЕКТИВЫ'!$E$12:$E$92,'Для вставки'!$B136,'1. П КОЛЛЕКТИВЫ'!$F$12:$F$92,$A26)</f>
        <v>0</v>
      </c>
      <c r="X26" s="240">
        <f>COUNTIFS('1. П КОЛЛЕКТИВЫ'!$E$12:$E$92,'Для вставки'!$B137,'1. П КОЛЛЕКТИВЫ'!$F$12:$F$92,$A26)</f>
        <v>0</v>
      </c>
      <c r="Y26" s="241">
        <f>COUNTIFS('1. П КОЛЛЕКТИВЫ'!$E$12:$E$92,'Для вставки'!$B138,'1. П КОЛЛЕКТИВЫ'!$F$12:$F$92,$A26)</f>
        <v>0</v>
      </c>
      <c r="Z26" s="239">
        <f>COUNTIFS('1. П КОЛЛЕКТИВЫ'!$E$12:$E$92,'Для вставки'!$B139,'1. П КОЛЛЕКТИВЫ'!$F$12:$F$92,$A26)</f>
        <v>0</v>
      </c>
      <c r="AA26" s="239">
        <f>COUNTIFS('1. П КОЛЛЕКТИВЫ'!$E$12:$E$92,'Для вставки'!$B140,'1. П КОЛЛЕКТИВЫ'!$F$12:$F$92,$A26)</f>
        <v>0</v>
      </c>
      <c r="AB26" s="239">
        <f>COUNTIFS('1. П КОЛЛЕКТИВЫ'!$E$12:$E$92,'Для вставки'!$B141,'1. П КОЛЛЕКТИВЫ'!$F$12:$F$92,$A26)</f>
        <v>0</v>
      </c>
      <c r="AC26" s="239">
        <f>COUNTIFS('1. П КОЛЛЕКТИВЫ'!$E$12:$E$92,'Для вставки'!$B142,'1. П КОЛЛЕКТИВЫ'!$F$12:$F$92,$A26)</f>
        <v>0</v>
      </c>
      <c r="AD26" s="240">
        <f>COUNTIFS('1. П КОЛЛЕКТИВЫ'!$E$12:$E$92,'Для вставки'!$B143,'1. П КОЛЛЕКТИВЫ'!$F$12:$F$92,$A26)</f>
        <v>0</v>
      </c>
    </row>
    <row r="27" spans="1:30" ht="30" customHeight="1">
      <c r="A27" s="861" t="s">
        <v>71</v>
      </c>
      <c r="B27" s="862"/>
      <c r="C27" s="235">
        <f>COUNTIFS('1. П КОЛЛЕКТИВЫ'!$E$12:$E$92,'Для вставки'!$B116,'1. П КОЛЛЕКТИВЫ'!$F$12:$F$92,$A27)</f>
        <v>0</v>
      </c>
      <c r="D27" s="70">
        <f>COUNTIFS('1. П КОЛЛЕКТИВЫ'!$E$12:$E$92,'Для вставки'!$B117,'1. П КОЛЛЕКТИВЫ'!$F$12:$F$92,$A27)</f>
        <v>1</v>
      </c>
      <c r="E27" s="70">
        <f>COUNTIFS('1. П КОЛЛЕКТИВЫ'!$E$12:$E$92,'Для вставки'!$B118,'1. П КОЛЛЕКТИВЫ'!$F$12:$F$92,$A27)</f>
        <v>0</v>
      </c>
      <c r="F27" s="70">
        <f>COUNTIFS('1. П КОЛЛЕКТИВЫ'!$E$12:$E$92,'Для вставки'!$B119,'1. П КОЛЛЕКТИВЫ'!$F$12:$F$92,$A27)</f>
        <v>1</v>
      </c>
      <c r="G27" s="236">
        <f>COUNTIFS('1. П КОЛЛЕКТИВЫ'!$E$12:$E$92,'Для вставки'!$B120,'1. П КОЛЛЕКТИВЫ'!$F$12:$F$92,$A27)</f>
        <v>0</v>
      </c>
      <c r="H27" s="235">
        <f>COUNTIFS('1. П КОЛЛЕКТИВЫ'!$E$12:$E$92,'Для вставки'!$B121,'1. П КОЛЛЕКТИВЫ'!$F$12:$F$92,$A27)</f>
        <v>0</v>
      </c>
      <c r="I27" s="70">
        <f>COUNTIFS('1. П КОЛЛЕКТИВЫ'!$E$12:$E$92,'Для вставки'!$B122,'1. П КОЛЛЕКТИВЫ'!$F$12:$F$92,$A27)</f>
        <v>0</v>
      </c>
      <c r="J27" s="70">
        <f>COUNTIFS('1. П КОЛЛЕКТИВЫ'!$E$12:$E$92,'Для вставки'!$B123,'1. П КОЛЛЕКТИВЫ'!$F$12:$F$92,$A27)</f>
        <v>0</v>
      </c>
      <c r="K27" s="236">
        <f>COUNTIFS('1. П КОЛЛЕКТИВЫ'!$E$12:$E$92,'Для вставки'!$B124,'1. П КОЛЛЕКТИВЫ'!$F$12:$F$92,$A27)</f>
        <v>0</v>
      </c>
      <c r="L27" s="235">
        <f>COUNTIFS('1. П КОЛЛЕКТИВЫ'!$E$12:$E$92,'Для вставки'!$B125,'1. П КОЛЛЕКТИВЫ'!$F$12:$F$92,$A27)</f>
        <v>0</v>
      </c>
      <c r="M27" s="70">
        <f>COUNTIFS('1. П КОЛЛЕКТИВЫ'!$E$12:$E$92,'Для вставки'!$B126,'1. П КОЛЛЕКТИВЫ'!$F$12:$F$92,$A27)</f>
        <v>0</v>
      </c>
      <c r="N27" s="70">
        <f>COUNTIFS('1. П КОЛЛЕКТИВЫ'!$E$12:$E$92,'Для вставки'!$B127,'1. П КОЛЛЕКТИВЫ'!$F$12:$F$92,$A27)</f>
        <v>0</v>
      </c>
      <c r="O27" s="70">
        <f>COUNTIFS('1. П КОЛЛЕКТИВЫ'!$E$12:$E$92,'Для вставки'!$B128,'1. П КОЛЛЕКТИВЫ'!$F$12:$F$92,$A27)</f>
        <v>0</v>
      </c>
      <c r="P27" s="70">
        <f>COUNTIFS('1. П КОЛЛЕКТИВЫ'!$E$12:$E$92,'Для вставки'!$B129,'1. П КОЛЛЕКТИВЫ'!$F$12:$F$92,$A27)</f>
        <v>0</v>
      </c>
      <c r="Q27" s="70">
        <f>COUNTIFS('1. П КОЛЛЕКТИВЫ'!$E$12:$E$92,'Для вставки'!$B130,'1. П КОЛЛЕКТИВЫ'!$F$12:$F$92,$A27)</f>
        <v>0</v>
      </c>
      <c r="R27" s="70">
        <f>COUNTIFS('1. П КОЛЛЕКТИВЫ'!$E$12:$E$92,'Для вставки'!$B131,'1. П КОЛЛЕКТИВЫ'!$F$12:$F$92,$A27)</f>
        <v>0</v>
      </c>
      <c r="S27" s="236">
        <f>COUNTIFS('1. П КОЛЛЕКТИВЫ'!$E$12:$E$92,'Для вставки'!$B132,'1. П КОЛЛЕКТИВЫ'!$F$12:$F$92,$A27)</f>
        <v>0</v>
      </c>
      <c r="T27" s="235">
        <f>COUNTIFS('1. П КОЛЛЕКТИВЫ'!$E$12:$E$92,'Для вставки'!$B133,'1. П КОЛЛЕКТИВЫ'!$F$12:$F$92,$A27)</f>
        <v>0</v>
      </c>
      <c r="U27" s="70">
        <f>COUNTIFS('1. П КОЛЛЕКТИВЫ'!$E$12:$E$92,'Для вставки'!$B134,'1. П КОЛЛЕКТИВЫ'!$F$12:$F$92,$A27)</f>
        <v>0</v>
      </c>
      <c r="V27" s="70">
        <f>COUNTIFS('1. П КОЛЛЕКТИВЫ'!$E$12:$E$92,'Для вставки'!$B135,'1. П КОЛЛЕКТИВЫ'!$F$12:$F$92,$A27)</f>
        <v>0</v>
      </c>
      <c r="W27" s="70">
        <f>COUNTIFS('1. П КОЛЛЕКТИВЫ'!$E$12:$E$92,'Для вставки'!$B136,'1. П КОЛЛЕКТИВЫ'!$F$12:$F$92,$A27)</f>
        <v>0</v>
      </c>
      <c r="X27" s="236">
        <f>COUNTIFS('1. П КОЛЛЕКТИВЫ'!$E$12:$E$92,'Для вставки'!$B137,'1. П КОЛЛЕКТИВЫ'!$F$12:$F$92,$A27)</f>
        <v>0</v>
      </c>
      <c r="Y27" s="237">
        <f>COUNTIFS('1. П КОЛЛЕКТИВЫ'!$E$12:$E$92,'Для вставки'!$B138,'1. П КОЛЛЕКТИВЫ'!$F$12:$F$92,$A27)</f>
        <v>0</v>
      </c>
      <c r="Z27" s="70">
        <f>COUNTIFS('1. П КОЛЛЕКТИВЫ'!$E$12:$E$92,'Для вставки'!$B139,'1. П КОЛЛЕКТИВЫ'!$F$12:$F$92,$A27)</f>
        <v>0</v>
      </c>
      <c r="AA27" s="70">
        <f>COUNTIFS('1. П КОЛЛЕКТИВЫ'!$E$12:$E$92,'Для вставки'!$B140,'1. П КОЛЛЕКТИВЫ'!$F$12:$F$92,$A27)</f>
        <v>1</v>
      </c>
      <c r="AB27" s="70">
        <f>COUNTIFS('1. П КОЛЛЕКТИВЫ'!$E$12:$E$92,'Для вставки'!$B141,'1. П КОЛЛЕКТИВЫ'!$F$12:$F$92,$A27)</f>
        <v>0</v>
      </c>
      <c r="AC27" s="70">
        <f>COUNTIFS('1. П КОЛЛЕКТИВЫ'!$E$12:$E$92,'Для вставки'!$B142,'1. П КОЛЛЕКТИВЫ'!$F$12:$F$92,$A27)</f>
        <v>0</v>
      </c>
      <c r="AD27" s="236">
        <f>COUNTIFS('1. П КОЛЛЕКТИВЫ'!$E$12:$E$92,'Для вставки'!$B143,'1. П КОЛЛЕКТИВЫ'!$F$12:$F$92,$A27)</f>
        <v>0</v>
      </c>
    </row>
    <row r="28" spans="1:30" ht="30" customHeight="1">
      <c r="A28" s="861" t="s">
        <v>72</v>
      </c>
      <c r="B28" s="862"/>
      <c r="C28" s="235">
        <f>COUNTIFS('1. П КОЛЛЕКТИВЫ'!$E$12:$E$92,'Для вставки'!$B116,'1. П КОЛЛЕКТИВЫ'!$F$12:$F$92,$A28)</f>
        <v>0</v>
      </c>
      <c r="D28" s="70">
        <f>COUNTIFS('1. П КОЛЛЕКТИВЫ'!$E$12:$E$92,'Для вставки'!$B117,'1. П КОЛЛЕКТИВЫ'!$F$12:$F$92,$A28)</f>
        <v>1</v>
      </c>
      <c r="E28" s="70">
        <f>COUNTIFS('1. П КОЛЛЕКТИВЫ'!$E$12:$E$92,'Для вставки'!$B118,'1. П КОЛЛЕКТИВЫ'!$F$12:$F$92,$A28)</f>
        <v>0</v>
      </c>
      <c r="F28" s="70">
        <f>COUNTIFS('1. П КОЛЛЕКТИВЫ'!$E$12:$E$92,'Для вставки'!$B119,'1. П КОЛЛЕКТИВЫ'!$F$12:$F$92,$A28)</f>
        <v>1</v>
      </c>
      <c r="G28" s="236">
        <f>COUNTIFS('1. П КОЛЛЕКТИВЫ'!$E$12:$E$92,'Для вставки'!$B120,'1. П КОЛЛЕКТИВЫ'!$F$12:$F$92,$A28)</f>
        <v>0</v>
      </c>
      <c r="H28" s="235">
        <f>COUNTIFS('1. П КОЛЛЕКТИВЫ'!$E$12:$E$92,'Для вставки'!$B121,'1. П КОЛЛЕКТИВЫ'!$F$12:$F$92,$A28)</f>
        <v>0</v>
      </c>
      <c r="I28" s="70">
        <f>COUNTIFS('1. П КОЛЛЕКТИВЫ'!$E$12:$E$92,'Для вставки'!$B122,'1. П КОЛЛЕКТИВЫ'!$F$12:$F$92,$A28)</f>
        <v>0</v>
      </c>
      <c r="J28" s="70">
        <f>COUNTIFS('1. П КОЛЛЕКТИВЫ'!$E$12:$E$92,'Для вставки'!$B123,'1. П КОЛЛЕКТИВЫ'!$F$12:$F$92,$A28)</f>
        <v>0</v>
      </c>
      <c r="K28" s="236">
        <f>COUNTIFS('1. П КОЛЛЕКТИВЫ'!$E$12:$E$92,'Для вставки'!$B124,'1. П КОЛЛЕКТИВЫ'!$F$12:$F$92,$A28)</f>
        <v>0</v>
      </c>
      <c r="L28" s="238">
        <f>COUNTIFS('1. П КОЛЛЕКТИВЫ'!$E$12:$E$92,'Для вставки'!$B125,'1. П КОЛЛЕКТИВЫ'!$F$12:$F$92,$A28)</f>
        <v>0</v>
      </c>
      <c r="M28" s="239">
        <f>COUNTIFS('1. П КОЛЛЕКТИВЫ'!$E$12:$E$92,'Для вставки'!$B126,'1. П КОЛЛЕКТИВЫ'!$F$12:$F$92,$A28)</f>
        <v>0</v>
      </c>
      <c r="N28" s="239">
        <f>COUNTIFS('1. П КОЛЛЕКТИВЫ'!$E$12:$E$92,'Для вставки'!$B127,'1. П КОЛЛЕКТИВЫ'!$F$12:$F$92,$A28)</f>
        <v>0</v>
      </c>
      <c r="O28" s="239">
        <f>COUNTIFS('1. П КОЛЛЕКТИВЫ'!$E$12:$E$92,'Для вставки'!$B128,'1. П КОЛЛЕКТИВЫ'!$F$12:$F$92,$A28)</f>
        <v>0</v>
      </c>
      <c r="P28" s="239">
        <f>COUNTIFS('1. П КОЛЛЕКТИВЫ'!$E$12:$E$92,'Для вставки'!$B129,'1. П КОЛЛЕКТИВЫ'!$F$12:$F$92,$A28)</f>
        <v>0</v>
      </c>
      <c r="Q28" s="239">
        <f>COUNTIFS('1. П КОЛЛЕКТИВЫ'!$E$12:$E$92,'Для вставки'!$B130,'1. П КОЛЛЕКТИВЫ'!$F$12:$F$92,$A28)</f>
        <v>0</v>
      </c>
      <c r="R28" s="239">
        <f>COUNTIFS('1. П КОЛЛЕКТИВЫ'!$E$12:$E$92,'Для вставки'!$B131,'1. П КОЛЛЕКТИВЫ'!$F$12:$F$92,$A28)</f>
        <v>0</v>
      </c>
      <c r="S28" s="240">
        <f>COUNTIFS('1. П КОЛЛЕКТИВЫ'!$E$12:$E$92,'Для вставки'!$B132,'1. П КОЛЛЕКТИВЫ'!$F$12:$F$92,$A28)</f>
        <v>0</v>
      </c>
      <c r="T28" s="238">
        <f>COUNTIFS('1. П КОЛЛЕКТИВЫ'!$E$12:$E$92,'Для вставки'!$B133,'1. П КОЛЛЕКТИВЫ'!$F$12:$F$92,$A28)</f>
        <v>0</v>
      </c>
      <c r="U28" s="239">
        <f>COUNTIFS('1. П КОЛЛЕКТИВЫ'!$E$12:$E$92,'Для вставки'!$B134,'1. П КОЛЛЕКТИВЫ'!$F$12:$F$92,$A28)</f>
        <v>0</v>
      </c>
      <c r="V28" s="239">
        <f>COUNTIFS('1. П КОЛЛЕКТИВЫ'!$E$12:$E$92,'Для вставки'!$B135,'1. П КОЛЛЕКТИВЫ'!$F$12:$F$92,$A28)</f>
        <v>0</v>
      </c>
      <c r="W28" s="239">
        <f>COUNTIFS('1. П КОЛЛЕКТИВЫ'!$E$12:$E$92,'Для вставки'!$B136,'1. П КОЛЛЕКТИВЫ'!$F$12:$F$92,$A28)</f>
        <v>0</v>
      </c>
      <c r="X28" s="240">
        <f>COUNTIFS('1. П КОЛЛЕКТИВЫ'!$E$12:$E$92,'Для вставки'!$B137,'1. П КОЛЛЕКТИВЫ'!$F$12:$F$92,$A28)</f>
        <v>0</v>
      </c>
      <c r="Y28" s="241">
        <f>COUNTIFS('1. П КОЛЛЕКТИВЫ'!$E$12:$E$92,'Для вставки'!$B138,'1. П КОЛЛЕКТИВЫ'!$F$12:$F$92,$A28)</f>
        <v>1</v>
      </c>
      <c r="Z28" s="239">
        <f>COUNTIFS('1. П КОЛЛЕКТИВЫ'!$E$12:$E$92,'Для вставки'!$B139,'1. П КОЛЛЕКТИВЫ'!$F$12:$F$92,$A28)</f>
        <v>0</v>
      </c>
      <c r="AA28" s="239">
        <f>COUNTIFS('1. П КОЛЛЕКТИВЫ'!$E$12:$E$92,'Для вставки'!$B140,'1. П КОЛЛЕКТИВЫ'!$F$12:$F$92,$A28)</f>
        <v>0</v>
      </c>
      <c r="AB28" s="239">
        <f>COUNTIFS('1. П КОЛЛЕКТИВЫ'!$E$12:$E$92,'Для вставки'!$B141,'1. П КОЛЛЕКТИВЫ'!$F$12:$F$92,$A28)</f>
        <v>0</v>
      </c>
      <c r="AC28" s="239">
        <f>COUNTIFS('1. П КОЛЛЕКТИВЫ'!$E$12:$E$92,'Для вставки'!$B142,'1. П КОЛЛЕКТИВЫ'!$F$12:$F$92,$A28)</f>
        <v>0</v>
      </c>
      <c r="AD28" s="240">
        <f>COUNTIFS('1. П КОЛЛЕКТИВЫ'!$E$12:$E$92,'Для вставки'!$B143,'1. П КОЛЛЕКТИВЫ'!$F$12:$F$92,$A28)</f>
        <v>0</v>
      </c>
    </row>
    <row r="29" spans="1:30" ht="30" customHeight="1">
      <c r="A29" s="861" t="s">
        <v>73</v>
      </c>
      <c r="B29" s="862"/>
      <c r="C29" s="235">
        <f>COUNTIFS('1. П КОЛЛЕКТИВЫ'!$E$12:$E$92,'Для вставки'!$B116,'1. П КОЛЛЕКТИВЫ'!$F$12:$F$92,$A29)</f>
        <v>0</v>
      </c>
      <c r="D29" s="70">
        <f>COUNTIFS('1. П КОЛЛЕКТИВЫ'!$E$12:$E$92,'Для вставки'!$B117,'1. П КОЛЛЕКТИВЫ'!$F$12:$F$92,$A29)</f>
        <v>0</v>
      </c>
      <c r="E29" s="70">
        <f>COUNTIFS('1. П КОЛЛЕКТИВЫ'!$E$12:$E$92,'Для вставки'!$B118,'1. П КОЛЛЕКТИВЫ'!$F$12:$F$92,$A29)</f>
        <v>0</v>
      </c>
      <c r="F29" s="70">
        <f>COUNTIFS('1. П КОЛЛЕКТИВЫ'!$E$12:$E$92,'Для вставки'!$B119,'1. П КОЛЛЕКТИВЫ'!$F$12:$F$92,$A29)</f>
        <v>0</v>
      </c>
      <c r="G29" s="236">
        <f>COUNTIFS('1. П КОЛЛЕКТИВЫ'!$E$12:$E$92,'Для вставки'!$B120,'1. П КОЛЛЕКТИВЫ'!$F$12:$F$92,$A29)</f>
        <v>0</v>
      </c>
      <c r="H29" s="235">
        <f>COUNTIFS('1. П КОЛЛЕКТИВЫ'!$E$12:$E$92,'Для вставки'!$B121,'1. П КОЛЛЕКТИВЫ'!$F$12:$F$92,$A29)</f>
        <v>0</v>
      </c>
      <c r="I29" s="70">
        <f>COUNTIFS('1. П КОЛЛЕКТИВЫ'!$E$12:$E$92,'Для вставки'!$B122,'1. П КОЛЛЕКТИВЫ'!$F$12:$F$92,$A29)</f>
        <v>0</v>
      </c>
      <c r="J29" s="70">
        <f>COUNTIFS('1. П КОЛЛЕКТИВЫ'!$E$12:$E$92,'Для вставки'!$B123,'1. П КОЛЛЕКТИВЫ'!$F$12:$F$92,$A29)</f>
        <v>0</v>
      </c>
      <c r="K29" s="236">
        <f>COUNTIFS('1. П КОЛЛЕКТИВЫ'!$E$12:$E$92,'Для вставки'!$B124,'1. П КОЛЛЕКТИВЫ'!$F$12:$F$92,$A29)</f>
        <v>0</v>
      </c>
      <c r="L29" s="238">
        <f>COUNTIFS('1. П КОЛЛЕКТИВЫ'!$E$12:$E$92,'Для вставки'!$B125,'1. П КОЛЛЕКТИВЫ'!$F$12:$F$92,$A29)</f>
        <v>0</v>
      </c>
      <c r="M29" s="239">
        <f>COUNTIFS('1. П КОЛЛЕКТИВЫ'!$E$12:$E$92,'Для вставки'!$B126,'1. П КОЛЛЕКТИВЫ'!$F$12:$F$92,$A29)</f>
        <v>0</v>
      </c>
      <c r="N29" s="239">
        <f>COUNTIFS('1. П КОЛЛЕКТИВЫ'!$E$12:$E$92,'Для вставки'!$B127,'1. П КОЛЛЕКТИВЫ'!$F$12:$F$92,$A29)</f>
        <v>0</v>
      </c>
      <c r="O29" s="239">
        <f>COUNTIFS('1. П КОЛЛЕКТИВЫ'!$E$12:$E$92,'Для вставки'!$B128,'1. П КОЛЛЕКТИВЫ'!$F$12:$F$92,$A29)</f>
        <v>0</v>
      </c>
      <c r="P29" s="239">
        <f>COUNTIFS('1. П КОЛЛЕКТИВЫ'!$E$12:$E$92,'Для вставки'!$B129,'1. П КОЛЛЕКТИВЫ'!$F$12:$F$92,$A29)</f>
        <v>0</v>
      </c>
      <c r="Q29" s="239">
        <f>COUNTIFS('1. П КОЛЛЕКТИВЫ'!$E$12:$E$92,'Для вставки'!$B130,'1. П КОЛЛЕКТИВЫ'!$F$12:$F$92,$A29)</f>
        <v>0</v>
      </c>
      <c r="R29" s="239">
        <f>COUNTIFS('1. П КОЛЛЕКТИВЫ'!$E$12:$E$92,'Для вставки'!$B131,'1. П КОЛЛЕКТИВЫ'!$F$12:$F$92,$A29)</f>
        <v>0</v>
      </c>
      <c r="S29" s="240">
        <f>COUNTIFS('1. П КОЛЛЕКТИВЫ'!$E$12:$E$92,'Для вставки'!$B132,'1. П КОЛЛЕКТИВЫ'!$F$12:$F$92,$A29)</f>
        <v>0</v>
      </c>
      <c r="T29" s="238">
        <f>COUNTIFS('1. П КОЛЛЕКТИВЫ'!$E$12:$E$92,'Для вставки'!$B133,'1. П КОЛЛЕКТИВЫ'!$F$12:$F$92,$A29)</f>
        <v>1</v>
      </c>
      <c r="U29" s="239">
        <f>COUNTIFS('1. П КОЛЛЕКТИВЫ'!$E$12:$E$92,'Для вставки'!$B134,'1. П КОЛЛЕКТИВЫ'!$F$12:$F$92,$A29)</f>
        <v>0</v>
      </c>
      <c r="V29" s="239">
        <f>COUNTIFS('1. П КОЛЛЕКТИВЫ'!$E$12:$E$92,'Для вставки'!$B135,'1. П КОЛЛЕКТИВЫ'!$F$12:$F$92,$A29)</f>
        <v>0</v>
      </c>
      <c r="W29" s="239">
        <f>COUNTIFS('1. П КОЛЛЕКТИВЫ'!$E$12:$E$92,'Для вставки'!$B136,'1. П КОЛЛЕКТИВЫ'!$F$12:$F$92,$A29)</f>
        <v>0</v>
      </c>
      <c r="X29" s="240">
        <f>COUNTIFS('1. П КОЛЛЕКТИВЫ'!$E$12:$E$92,'Для вставки'!$B137,'1. П КОЛЛЕКТИВЫ'!$F$12:$F$92,$A29)</f>
        <v>0</v>
      </c>
      <c r="Y29" s="241">
        <f>COUNTIFS('1. П КОЛЛЕКТИВЫ'!$E$12:$E$92,'Для вставки'!$B138,'1. П КОЛЛЕКТИВЫ'!$F$12:$F$92,$A29)</f>
        <v>0</v>
      </c>
      <c r="Z29" s="239">
        <f>COUNTIFS('1. П КОЛЛЕКТИВЫ'!$E$12:$E$92,'Для вставки'!$B139,'1. П КОЛЛЕКТИВЫ'!$F$12:$F$92,$A29)</f>
        <v>0</v>
      </c>
      <c r="AA29" s="239">
        <f>COUNTIFS('1. П КОЛЛЕКТИВЫ'!$E$12:$E$92,'Для вставки'!$B140,'1. П КОЛЛЕКТИВЫ'!$F$12:$F$92,$A29)</f>
        <v>0</v>
      </c>
      <c r="AB29" s="239">
        <f>COUNTIFS('1. П КОЛЛЕКТИВЫ'!$E$12:$E$92,'Для вставки'!$B141,'1. П КОЛЛЕКТИВЫ'!$F$12:$F$92,$A29)</f>
        <v>0</v>
      </c>
      <c r="AC29" s="239">
        <f>COUNTIFS('1. П КОЛЛЕКТИВЫ'!$E$12:$E$92,'Для вставки'!$B142,'1. П КОЛЛЕКТИВЫ'!$F$12:$F$92,$A29)</f>
        <v>0</v>
      </c>
      <c r="AD29" s="240">
        <f>COUNTIFS('1. П КОЛЛЕКТИВЫ'!$E$12:$E$92,'Для вставки'!$B143,'1. П КОЛЛЕКТИВЫ'!$F$12:$F$92,$A29)</f>
        <v>0</v>
      </c>
    </row>
    <row r="30" spans="1:30" ht="30" customHeight="1">
      <c r="A30" s="861" t="s">
        <v>80</v>
      </c>
      <c r="B30" s="862"/>
      <c r="C30" s="235">
        <f>COUNTIFS('1. П КОЛЛЕКТИВЫ'!$E$12:$E$92,'Для вставки'!$B116,'1. П КОЛЛЕКТИВЫ'!$F$12:$F$92,$A30)</f>
        <v>0</v>
      </c>
      <c r="D30" s="70">
        <f>COUNTIFS('1. П КОЛЛЕКТИВЫ'!$E$12:$E$92,'Для вставки'!$B117,'1. П КОЛЛЕКТИВЫ'!$F$12:$F$92,$A30)</f>
        <v>0</v>
      </c>
      <c r="E30" s="70">
        <f>COUNTIFS('1. П КОЛЛЕКТИВЫ'!$E$11:$E$34,'Для вставки'!$B118,'1. П КОЛЛЕКТИВЫ'!$F$11:$F$34,$A30)</f>
        <v>0</v>
      </c>
      <c r="F30" s="70">
        <f>COUNTIFS('1. П КОЛЛЕКТИВЫ'!$E$12:$E$92,'Для вставки'!$B119,'1. П КОЛЛЕКТИВЫ'!$F$12:$F$92,$A30)</f>
        <v>0</v>
      </c>
      <c r="G30" s="236">
        <f>COUNTIFS('1. П КОЛЛЕКТИВЫ'!$E$12:$E$92,'Для вставки'!$B120,'1. П КОЛЛЕКТИВЫ'!$F$12:$F$92,$A30)</f>
        <v>0</v>
      </c>
      <c r="H30" s="235">
        <f>COUNTIFS('1. П КОЛЛЕКТИВЫ'!$E$12:$E$92,'Для вставки'!$B121,'1. П КОЛЛЕКТИВЫ'!$F$12:$F$92,$A30)</f>
        <v>0</v>
      </c>
      <c r="I30" s="70">
        <f>COUNTIFS('1. П КОЛЛЕКТИВЫ'!$E$12:$E$92,'Для вставки'!$B122,'1. П КОЛЛЕКТИВЫ'!$F$12:$F$92,$A30)</f>
        <v>0</v>
      </c>
      <c r="J30" s="70">
        <f>COUNTIFS('1. П КОЛЛЕКТИВЫ'!$E$12:$E$92,'Для вставки'!$B123,'1. П КОЛЛЕКТИВЫ'!$F$12:$F$92,$A30)</f>
        <v>0</v>
      </c>
      <c r="K30" s="236">
        <f>COUNTIFS('1. П КОЛЛЕКТИВЫ'!$E$12:$E$92,'Для вставки'!$B124,'1. П КОЛЛЕКТИВЫ'!$F$12:$F$92,$A30)</f>
        <v>0</v>
      </c>
      <c r="L30" s="238">
        <f>COUNTIFS('1. П КОЛЛЕКТИВЫ'!$E$12:$E$92,'Для вставки'!$B125,'1. П КОЛЛЕКТИВЫ'!$F$12:$F$92,$A30)</f>
        <v>0</v>
      </c>
      <c r="M30" s="239">
        <f>COUNTIFS('1. П КОЛЛЕКТИВЫ'!$E$12:$E$92,'Для вставки'!$B126,'1. П КОЛЛЕКТИВЫ'!$F$12:$F$92,$A30)</f>
        <v>0</v>
      </c>
      <c r="N30" s="239">
        <f>COUNTIFS('1. П КОЛЛЕКТИВЫ'!$E$12:$E$92,'Для вставки'!$B127,'1. П КОЛЛЕКТИВЫ'!$F$12:$F$92,$A30)</f>
        <v>0</v>
      </c>
      <c r="O30" s="239">
        <f>COUNTIFS('1. П КОЛЛЕКТИВЫ'!$E$12:$E$92,'Для вставки'!$B128,'1. П КОЛЛЕКТИВЫ'!$F$12:$F$92,$A30)</f>
        <v>0</v>
      </c>
      <c r="P30" s="239">
        <f>COUNTIFS('1. П КОЛЛЕКТИВЫ'!$E$12:$E$92,'Для вставки'!$B129,'1. П КОЛЛЕКТИВЫ'!$F$12:$F$92,$A30)</f>
        <v>0</v>
      </c>
      <c r="Q30" s="239">
        <f>COUNTIFS('1. П КОЛЛЕКТИВЫ'!$E$12:$E$92,'Для вставки'!$B130,'1. П КОЛЛЕКТИВЫ'!$F$12:$F$92,$A30)</f>
        <v>0</v>
      </c>
      <c r="R30" s="239">
        <f>COUNTIFS('1. П КОЛЛЕКТИВЫ'!$E$12:$E$92,'Для вставки'!$B131,'1. П КОЛЛЕКТИВЫ'!$F$12:$F$92,$A30)</f>
        <v>0</v>
      </c>
      <c r="S30" s="240">
        <f>COUNTIFS('1. П КОЛЛЕКТИВЫ'!$E$12:$E$92,'Для вставки'!$B132,'1. П КОЛЛЕКТИВЫ'!$F$12:$F$92,$A30)</f>
        <v>0</v>
      </c>
      <c r="T30" s="238">
        <f>COUNTIFS('1. П КОЛЛЕКТИВЫ'!$E$12:$E$92,'Для вставки'!$B133,'1. П КОЛЛЕКТИВЫ'!$F$12:$F$92,$A30)</f>
        <v>0</v>
      </c>
      <c r="U30" s="239">
        <f>COUNTIFS('1. П КОЛЛЕКТИВЫ'!$E$12:$E$92,'Для вставки'!$B134,'1. П КОЛЛЕКТИВЫ'!$F$12:$F$92,$A30)</f>
        <v>0</v>
      </c>
      <c r="V30" s="239">
        <f>COUNTIFS('1. П КОЛЛЕКТИВЫ'!$E$12:$E$92,'Для вставки'!$B135,'1. П КОЛЛЕКТИВЫ'!$F$12:$F$92,$A30)</f>
        <v>0</v>
      </c>
      <c r="W30" s="239">
        <f>COUNTIFS('1. П КОЛЛЕКТИВЫ'!$E$12:$E$92,'Для вставки'!$B136,'1. П КОЛЛЕКТИВЫ'!$F$12:$F$92,$A30)</f>
        <v>0</v>
      </c>
      <c r="X30" s="240">
        <f>COUNTIFS('1. П КОЛЛЕКТИВЫ'!$E$12:$E$92,'Для вставки'!$B137,'1. П КОЛЛЕКТИВЫ'!$F$12:$F$92,$A30)</f>
        <v>0</v>
      </c>
      <c r="Y30" s="241">
        <f>COUNTIFS('1. П КОЛЛЕКТИВЫ'!$E$12:$E$92,'Для вставки'!$B138,'1. П КОЛЛЕКТИВЫ'!$F$12:$F$92,$A30)</f>
        <v>0</v>
      </c>
      <c r="Z30" s="239">
        <f>COUNTIFS('1. П КОЛЛЕКТИВЫ'!$E$12:$E$92,'Для вставки'!$B139,'1. П КОЛЛЕКТИВЫ'!$F$12:$F$92,$A30)</f>
        <v>0</v>
      </c>
      <c r="AA30" s="239">
        <f>COUNTIFS('1. П КОЛЛЕКТИВЫ'!$E$12:$E$92,'Для вставки'!$B140,'1. П КОЛЛЕКТИВЫ'!$F$12:$F$92,$A30)</f>
        <v>0</v>
      </c>
      <c r="AB30" s="239">
        <f>COUNTIFS('1. П КОЛЛЕКТИВЫ'!$E$12:$E$92,'Для вставки'!$B141,'1. П КОЛЛЕКТИВЫ'!$F$12:$F$92,$A30)</f>
        <v>0</v>
      </c>
      <c r="AC30" s="239">
        <f>COUNTIFS('1. П КОЛЛЕКТИВЫ'!$E$12:$E$92,'Для вставки'!$B142,'1. П КОЛЛЕКТИВЫ'!$F$12:$F$92,$A30)</f>
        <v>0</v>
      </c>
      <c r="AD30" s="240">
        <f>COUNTIFS('1. П КОЛЛЕКТИВЫ'!$E$12:$E$92,'Для вставки'!$B143,'1. П КОЛЛЕКТИВЫ'!$F$12:$F$92,$A30)</f>
        <v>0</v>
      </c>
    </row>
    <row r="31" spans="1:30" ht="30" customHeight="1" thickBot="1">
      <c r="A31" s="909" t="s">
        <v>29</v>
      </c>
      <c r="B31" s="910"/>
      <c r="C31" s="242">
        <f>SUM(C25:C30)</f>
        <v>0</v>
      </c>
      <c r="D31" s="243">
        <f t="shared" ref="D31:AD31" si="6">SUM(D25:D30)</f>
        <v>2</v>
      </c>
      <c r="E31" s="243">
        <f t="shared" si="6"/>
        <v>0</v>
      </c>
      <c r="F31" s="243">
        <f t="shared" si="6"/>
        <v>2</v>
      </c>
      <c r="G31" s="244">
        <f t="shared" si="6"/>
        <v>7</v>
      </c>
      <c r="H31" s="242">
        <f t="shared" si="6"/>
        <v>7</v>
      </c>
      <c r="I31" s="243">
        <f t="shared" si="6"/>
        <v>0</v>
      </c>
      <c r="J31" s="243">
        <f t="shared" si="6"/>
        <v>14</v>
      </c>
      <c r="K31" s="244">
        <f t="shared" si="6"/>
        <v>0</v>
      </c>
      <c r="L31" s="242">
        <f t="shared" si="6"/>
        <v>0</v>
      </c>
      <c r="M31" s="243">
        <f t="shared" si="6"/>
        <v>0</v>
      </c>
      <c r="N31" s="243">
        <f t="shared" si="6"/>
        <v>0</v>
      </c>
      <c r="O31" s="243">
        <f t="shared" si="6"/>
        <v>0</v>
      </c>
      <c r="P31" s="243">
        <f t="shared" si="6"/>
        <v>0</v>
      </c>
      <c r="Q31" s="243">
        <f t="shared" si="6"/>
        <v>0</v>
      </c>
      <c r="R31" s="243">
        <f t="shared" si="6"/>
        <v>1</v>
      </c>
      <c r="S31" s="244">
        <f t="shared" si="6"/>
        <v>0</v>
      </c>
      <c r="T31" s="242">
        <f t="shared" si="6"/>
        <v>1</v>
      </c>
      <c r="U31" s="243">
        <f t="shared" si="6"/>
        <v>0</v>
      </c>
      <c r="V31" s="243">
        <f t="shared" si="6"/>
        <v>0</v>
      </c>
      <c r="W31" s="243">
        <f t="shared" si="6"/>
        <v>0</v>
      </c>
      <c r="X31" s="244">
        <f t="shared" si="6"/>
        <v>4</v>
      </c>
      <c r="Y31" s="245">
        <f t="shared" si="6"/>
        <v>2</v>
      </c>
      <c r="Z31" s="243">
        <f t="shared" si="6"/>
        <v>5</v>
      </c>
      <c r="AA31" s="243">
        <f t="shared" si="6"/>
        <v>6</v>
      </c>
      <c r="AB31" s="243">
        <f t="shared" si="6"/>
        <v>0</v>
      </c>
      <c r="AC31" s="243">
        <f t="shared" si="6"/>
        <v>1</v>
      </c>
      <c r="AD31" s="244">
        <f t="shared" si="6"/>
        <v>0</v>
      </c>
    </row>
    <row r="33" spans="1:30" ht="17.25" customHeight="1">
      <c r="B33" s="29" t="s">
        <v>373</v>
      </c>
    </row>
    <row r="34" spans="1:30" ht="15.75" thickBot="1"/>
    <row r="35" spans="1:30" ht="20.25" customHeight="1">
      <c r="A35" s="934" t="s">
        <v>417</v>
      </c>
      <c r="B35" s="935"/>
      <c r="C35" s="882" t="s">
        <v>56</v>
      </c>
      <c r="D35" s="883"/>
      <c r="E35" s="883"/>
      <c r="F35" s="883"/>
      <c r="G35" s="884"/>
      <c r="H35" s="895" t="s">
        <v>57</v>
      </c>
      <c r="I35" s="883"/>
      <c r="J35" s="883"/>
      <c r="K35" s="896"/>
      <c r="L35" s="885" t="s">
        <v>59</v>
      </c>
      <c r="M35" s="864"/>
      <c r="N35" s="864"/>
      <c r="O35" s="864"/>
      <c r="P35" s="864"/>
      <c r="Q35" s="864"/>
      <c r="R35" s="864"/>
      <c r="S35" s="865"/>
      <c r="T35" s="863" t="s">
        <v>61</v>
      </c>
      <c r="U35" s="864"/>
      <c r="V35" s="864"/>
      <c r="W35" s="864"/>
      <c r="X35" s="907"/>
      <c r="Y35" s="885" t="s">
        <v>68</v>
      </c>
      <c r="Z35" s="864"/>
      <c r="AA35" s="864"/>
      <c r="AB35" s="864"/>
      <c r="AC35" s="864"/>
      <c r="AD35" s="865"/>
    </row>
    <row r="36" spans="1:30" ht="23.25" customHeight="1">
      <c r="A36" s="936"/>
      <c r="B36" s="937"/>
      <c r="C36" s="868" t="s">
        <v>54</v>
      </c>
      <c r="D36" s="869"/>
      <c r="E36" s="869" t="s">
        <v>55</v>
      </c>
      <c r="F36" s="869"/>
      <c r="G36" s="870" t="s">
        <v>39</v>
      </c>
      <c r="H36" s="933" t="s">
        <v>40</v>
      </c>
      <c r="I36" s="872" t="s">
        <v>41</v>
      </c>
      <c r="J36" s="872" t="s">
        <v>42</v>
      </c>
      <c r="K36" s="951" t="s">
        <v>58</v>
      </c>
      <c r="L36" s="893" t="s">
        <v>60</v>
      </c>
      <c r="M36" s="894"/>
      <c r="N36" s="894"/>
      <c r="O36" s="894"/>
      <c r="P36" s="894" t="s">
        <v>55</v>
      </c>
      <c r="Q36" s="894"/>
      <c r="R36" s="894"/>
      <c r="S36" s="897"/>
      <c r="T36" s="866"/>
      <c r="U36" s="604"/>
      <c r="V36" s="604"/>
      <c r="W36" s="604"/>
      <c r="X36" s="908"/>
      <c r="Y36" s="886"/>
      <c r="Z36" s="604"/>
      <c r="AA36" s="604"/>
      <c r="AB36" s="604"/>
      <c r="AC36" s="604"/>
      <c r="AD36" s="867"/>
    </row>
    <row r="37" spans="1:30" ht="105" customHeight="1">
      <c r="A37" s="936"/>
      <c r="B37" s="937"/>
      <c r="C37" s="228" t="s">
        <v>43</v>
      </c>
      <c r="D37" s="229" t="s">
        <v>44</v>
      </c>
      <c r="E37" s="229" t="s">
        <v>43</v>
      </c>
      <c r="F37" s="229" t="s">
        <v>44</v>
      </c>
      <c r="G37" s="870"/>
      <c r="H37" s="933"/>
      <c r="I37" s="872"/>
      <c r="J37" s="872"/>
      <c r="K37" s="951"/>
      <c r="L37" s="228" t="s">
        <v>74</v>
      </c>
      <c r="M37" s="229" t="s">
        <v>49</v>
      </c>
      <c r="N37" s="229" t="s">
        <v>50</v>
      </c>
      <c r="O37" s="229" t="s">
        <v>51</v>
      </c>
      <c r="P37" s="229" t="s">
        <v>52</v>
      </c>
      <c r="Q37" s="229" t="s">
        <v>49</v>
      </c>
      <c r="R37" s="229" t="s">
        <v>50</v>
      </c>
      <c r="S37" s="230" t="s">
        <v>53</v>
      </c>
      <c r="T37" s="234" t="s">
        <v>45</v>
      </c>
      <c r="U37" s="232" t="s">
        <v>46</v>
      </c>
      <c r="V37" s="232" t="s">
        <v>47</v>
      </c>
      <c r="W37" s="232" t="s">
        <v>100</v>
      </c>
      <c r="X37" s="246" t="s">
        <v>48</v>
      </c>
      <c r="Y37" s="231" t="s">
        <v>62</v>
      </c>
      <c r="Z37" s="232" t="s">
        <v>63</v>
      </c>
      <c r="AA37" s="232" t="s">
        <v>64</v>
      </c>
      <c r="AB37" s="232" t="s">
        <v>65</v>
      </c>
      <c r="AC37" s="232" t="s">
        <v>66</v>
      </c>
      <c r="AD37" s="233" t="s">
        <v>67</v>
      </c>
    </row>
    <row r="38" spans="1:30" s="59" customFormat="1" ht="21" customHeight="1">
      <c r="A38" s="938"/>
      <c r="B38" s="939"/>
      <c r="C38" s="281">
        <f>AD24+1</f>
        <v>108</v>
      </c>
      <c r="D38" s="282">
        <f>C38+1</f>
        <v>109</v>
      </c>
      <c r="E38" s="282">
        <f t="shared" ref="E38:F38" si="7">D38+1</f>
        <v>110</v>
      </c>
      <c r="F38" s="282">
        <f t="shared" si="7"/>
        <v>111</v>
      </c>
      <c r="G38" s="283">
        <f t="shared" ref="G38:M38" si="8">F38+1</f>
        <v>112</v>
      </c>
      <c r="H38" s="284">
        <f t="shared" si="8"/>
        <v>113</v>
      </c>
      <c r="I38" s="282">
        <f t="shared" si="8"/>
        <v>114</v>
      </c>
      <c r="J38" s="282">
        <f t="shared" si="8"/>
        <v>115</v>
      </c>
      <c r="K38" s="286">
        <f t="shared" si="8"/>
        <v>116</v>
      </c>
      <c r="L38" s="281">
        <f t="shared" si="8"/>
        <v>117</v>
      </c>
      <c r="M38" s="282">
        <f t="shared" si="8"/>
        <v>118</v>
      </c>
      <c r="N38" s="282">
        <f t="shared" ref="N38:R38" si="9">M38+1</f>
        <v>119</v>
      </c>
      <c r="O38" s="282">
        <f t="shared" si="9"/>
        <v>120</v>
      </c>
      <c r="P38" s="282">
        <f t="shared" si="9"/>
        <v>121</v>
      </c>
      <c r="Q38" s="282">
        <f t="shared" si="9"/>
        <v>122</v>
      </c>
      <c r="R38" s="282">
        <f t="shared" si="9"/>
        <v>123</v>
      </c>
      <c r="S38" s="283">
        <f>R38+1</f>
        <v>124</v>
      </c>
      <c r="T38" s="284">
        <f>S38+1</f>
        <v>125</v>
      </c>
      <c r="U38" s="282">
        <f>T38+1</f>
        <v>126</v>
      </c>
      <c r="V38" s="282">
        <f t="shared" ref="V38:W38" si="10">U38+1</f>
        <v>127</v>
      </c>
      <c r="W38" s="282">
        <f t="shared" si="10"/>
        <v>128</v>
      </c>
      <c r="X38" s="286">
        <f>W38+1</f>
        <v>129</v>
      </c>
      <c r="Y38" s="281">
        <f>X38+1</f>
        <v>130</v>
      </c>
      <c r="Z38" s="282">
        <f>Y38+1</f>
        <v>131</v>
      </c>
      <c r="AA38" s="282">
        <f t="shared" ref="AA38:AC38" si="11">Z38+1</f>
        <v>132</v>
      </c>
      <c r="AB38" s="282">
        <f t="shared" si="11"/>
        <v>133</v>
      </c>
      <c r="AC38" s="282">
        <f t="shared" si="11"/>
        <v>134</v>
      </c>
      <c r="AD38" s="283">
        <f>AC38+1</f>
        <v>135</v>
      </c>
    </row>
    <row r="39" spans="1:30" ht="30" customHeight="1">
      <c r="A39" s="861" t="s">
        <v>69</v>
      </c>
      <c r="B39" s="862"/>
      <c r="C39" s="235">
        <f>SUMIFS('1. П КОЛЛЕКТИВЫ'!G12:G92,'1. П КОЛЛЕКТИВЫ'!E12:E92,'Для вставки'!B116,'1. П КОЛЛЕКТИВЫ'!F12:F92,A39)</f>
        <v>0</v>
      </c>
      <c r="D39" s="70">
        <f>SUMIFS('1. П КОЛЛЕКТИВЫ'!G12:G92,'1. П КОЛЛЕКТИВЫ'!E12:E92,'Для вставки'!B117,'1. П КОЛЛЕКТИВЫ'!F12:F92,A39)</f>
        <v>0</v>
      </c>
      <c r="E39" s="70">
        <f>SUMIFS('1. П КОЛЛЕКТИВЫ'!G12:G92,'1. П КОЛЛЕКТИВЫ'!E12:E92,'Для вставки'!B118,'1. П КОЛЛЕКТИВЫ'!F12:F92,A39)</f>
        <v>0</v>
      </c>
      <c r="F39" s="70">
        <f>SUMIFS('1. П КОЛЛЕКТИВЫ'!G12:G92,'1. П КОЛЛЕКТИВЫ'!E12:E92,'Для вставки'!B119,'1. П КОЛЛЕКТИВЫ'!F12:F92,A39)</f>
        <v>0</v>
      </c>
      <c r="G39" s="236">
        <f>SUMIFS('1. П КОЛЛЕКТИВЫ'!G12:G92,'1. П КОЛЛЕКТИВЫ'!E12:E92,'Для вставки'!B120,'1. П КОЛЛЕКТИВЫ'!F12:F92,A39)</f>
        <v>54</v>
      </c>
      <c r="H39" s="237">
        <f>SUMIFS('1. П КОЛЛЕКТИВЫ'!G12:G92,'1. П КОЛЛЕКТИВЫ'!E12:E92,'Для вставки'!B121,'1. П КОЛЛЕКТИВЫ'!F12:F92,A39)</f>
        <v>84</v>
      </c>
      <c r="I39" s="70">
        <f>SUMIFS('1. П КОЛЛЕКТИВЫ'!G12:G92,'1. П КОЛЛЕКТИВЫ'!E12:E92,'Для вставки'!B122,'1. П КОЛЛЕКТИВЫ'!F12:F92,A39)</f>
        <v>0</v>
      </c>
      <c r="J39" s="70">
        <f>SUMIFS('1. П КОЛЛЕКТИВЫ'!G12:G92,'1. П КОЛЛЕКТИВЫ'!E12:E92,'Для вставки'!B123,'1. П КОЛЛЕКТИВЫ'!F12:F92,A39)</f>
        <v>206</v>
      </c>
      <c r="K39" s="247">
        <f>SUMIFS('1. П КОЛЛЕКТИВЫ'!G12:G92,'1. П КОЛЛЕКТИВЫ'!E12:E92,'Для вставки'!B124,'1. П КОЛЛЕКТИВЫ'!F12:F92,A39)</f>
        <v>0</v>
      </c>
      <c r="L39" s="235">
        <f>SUMIFS('1. П КОЛЛЕКТИВЫ'!G12:G92,'1. П КОЛЛЕКТИВЫ'!E12:E92,'Для вставки'!B125,'1. П КОЛЛЕКТИВЫ'!F12:F92,A39)</f>
        <v>0</v>
      </c>
      <c r="M39" s="70">
        <f>SUMIFS('1. П КОЛЛЕКТИВЫ'!G12:G92,'1. П КОЛЛЕКТИВЫ'!E12:E92,'Для вставки'!B126,'1. П КОЛЛЕКТИВЫ'!F12:F92,A39)</f>
        <v>0</v>
      </c>
      <c r="N39" s="70">
        <f>SUMIFS('1. П КОЛЛЕКТИВЫ'!G12:G92,'1. П КОЛЛЕКТИВЫ'!E12:E92,'Для вставки'!B127,'1. П КОЛЛЕКТИВЫ'!F12:F92,A39)</f>
        <v>0</v>
      </c>
      <c r="O39" s="70">
        <f>SUMIFS('1. П КОЛЛЕКТИВЫ'!G12:G92,'1. П КОЛЛЕКТИВЫ'!E12:E92,'Для вставки'!B128,'1. П КОЛЛЕКТИВЫ'!F12:F92,A39)</f>
        <v>0</v>
      </c>
      <c r="P39" s="70">
        <f>SUMIFS('1. П КОЛЛЕКТИВЫ'!G12:G92,'1. П КОЛЛЕКТИВЫ'!E12:E92,'Для вставки'!B129,'1. П КОЛЛЕКТИВЫ'!F12:F92,A39)</f>
        <v>0</v>
      </c>
      <c r="Q39" s="70">
        <f>SUMIFS('1. П КОЛЛЕКТИВЫ'!G12:G92,'1. П КОЛЛЕКТИВЫ'!E12:E92,'Для вставки'!B130,'1. П КОЛЛЕКТИВЫ'!F12:F92,A39)</f>
        <v>0</v>
      </c>
      <c r="R39" s="70">
        <f>SUMIFS('1. П КОЛЛЕКТИВЫ'!G12:G92,'1. П КОЛЛЕКТИВЫ'!E12:E92,'Для вставки'!B131,'1. П КОЛЛЕКТИВЫ'!F12:F92,A39)</f>
        <v>0</v>
      </c>
      <c r="S39" s="236">
        <f>SUMIFS('1. П КОЛЛЕКТИВЫ'!G12:G92,'1. П КОЛЛЕКТИВЫ'!E12:E92,'Для вставки'!B132,'1. П КОЛЛЕКТИВЫ'!F12:F92,A39)</f>
        <v>0</v>
      </c>
      <c r="T39" s="237">
        <f>SUMIFS('1. П КОЛЛЕКТИВЫ'!G12:G92,'1. П КОЛЛЕКТИВЫ'!E12:E92,'Для вставки'!B133,'1. П КОЛЛЕКТИВЫ'!F12:F92,A39)</f>
        <v>0</v>
      </c>
      <c r="U39" s="70">
        <f>SUMIFS('1. П КОЛЛЕКТИВЫ'!G12:G92,'1. П КОЛЛЕКТИВЫ'!E12:E92,'Для вставки'!B134,'1. П КОЛЛЕКТИВЫ'!F12:F92,A39)</f>
        <v>0</v>
      </c>
      <c r="V39" s="70">
        <f>SUMIFS('1. П КОЛЛЕКТИВЫ'!G12:G92,'1. П КОЛЛЕКТИВЫ'!E12:E92,'Для вставки'!B135,'1. П КОЛЛЕКТИВЫ'!F12:F92,A39)</f>
        <v>0</v>
      </c>
      <c r="W39" s="70">
        <f>SUMIFS('1. П КОЛЛЕКТИВЫ'!G12:G92,'1. П КОЛЛЕКТИВЫ'!E12:E92,'Для вставки'!B136,'1. П КОЛЛЕКТИВЫ'!F12:F92,A39)</f>
        <v>0</v>
      </c>
      <c r="X39" s="247">
        <f>SUMIFS('1. П КОЛЛЕКТИВЫ'!G12:G92,'1. П КОЛЛЕКТИВЫ'!E12:E92,'Для вставки'!B137,'1. П КОЛЛЕКТИВЫ'!F12:F92,A39)</f>
        <v>44</v>
      </c>
      <c r="Y39" s="235">
        <f>SUMIFS('1. П КОЛЛЕКТИВЫ'!G12:G92,'1. П КОЛЛЕКТИВЫ'!E12:E92,'Для вставки'!B138,'1. П КОЛЛЕКТИВЫ'!F12:F92,A39)</f>
        <v>8</v>
      </c>
      <c r="Z39" s="70">
        <f>SUMIFS('1. П КОЛЛЕКТИВЫ'!G12:G92,'1. П КОЛЛЕКТИВЫ'!E12:E92,'Для вставки'!B139,'1. П КОЛЛЕКТИВЫ'!F12:F92,A39)</f>
        <v>43</v>
      </c>
      <c r="AA39" s="70">
        <f>SUMIFS('1. П КОЛЛЕКТИВЫ'!G12:G92,'1. П КОЛЛЕКТИВЫ'!E12:E92,'Для вставки'!B140,'1. П КОЛЛЕКТИВЫ'!F12:F92,A39)</f>
        <v>49</v>
      </c>
      <c r="AB39" s="70">
        <f>SUMIFS('1. П КОЛЛЕКТИВЫ'!G12:G92,'1. П КОЛЛЕКТИВЫ'!E12:E92,'Для вставки'!B141,'1. П КОЛЛЕКТИВЫ'!F12:F92,A39)</f>
        <v>0</v>
      </c>
      <c r="AC39" s="70">
        <f>SUMIFS('1. П КОЛЛЕКТИВЫ'!G12:G92,'1. П КОЛЛЕКТИВЫ'!E12:E92,'Для вставки'!B142,'1. П КОЛЛЕКТИВЫ'!F12:F92,A39)</f>
        <v>23</v>
      </c>
      <c r="AD39" s="236">
        <f>SUMIFS('1. П КОЛЛЕКТИВЫ'!G12:G92,'1. П КОЛЛЕКТИВЫ'!E12:E92,'Для вставки'!B143,'1. П КОЛЛЕКТИВЫ'!F12:F92,A39)</f>
        <v>0</v>
      </c>
    </row>
    <row r="40" spans="1:30" ht="30" customHeight="1">
      <c r="A40" s="861" t="s">
        <v>70</v>
      </c>
      <c r="B40" s="862"/>
      <c r="C40" s="235">
        <f>SUMIFS('1. П КОЛЛЕКТИВЫ'!G12:G92,'1. П КОЛЛЕКТИВЫ'!E12:E92,'Для вставки'!B116,'1. П КОЛЛЕКТИВЫ'!F12:F92,A40)</f>
        <v>0</v>
      </c>
      <c r="D40" s="70">
        <f>SUMIFS('1. П КОЛЛЕКТИВЫ'!G12:G92,'1. П КОЛЛЕКТИВЫ'!E12:E92,'Для вставки'!B117,'1. П КОЛЛЕКТИВЫ'!F12:F92,A40)</f>
        <v>0</v>
      </c>
      <c r="E40" s="70">
        <f>SUMIFS('1. П КОЛЛЕКТИВЫ'!G12:G92,'1. П КОЛЛЕКТИВЫ'!E12:E92,'Для вставки'!B118,'1. П КОЛЛЕКТИВЫ'!F12:F92,A40)</f>
        <v>0</v>
      </c>
      <c r="F40" s="70">
        <f>SUMIFS('1. П КОЛЛЕКТИВЫ'!G12:G92,'1. П КОЛЛЕКТИВЫ'!E12:E92,'Для вставки'!B119,'1. П КОЛЛЕКТИВЫ'!F12:F92,A40)</f>
        <v>0</v>
      </c>
      <c r="G40" s="236">
        <f>SUMIFS('1. П КОЛЛЕКТИВЫ'!G12:G92,'1. П КОЛЛЕКТИВЫ'!E12:E92,'Для вставки'!B120,'1. П КОЛЛЕКТИВЫ'!F12:F92,A40)</f>
        <v>0</v>
      </c>
      <c r="H40" s="237">
        <f>SUMIFS('1. П КОЛЛЕКТИВЫ'!G12:G92,'1. П КОЛЛЕКТИВЫ'!E12:E92,'Для вставки'!B121,'1. П КОЛЛЕКТИВЫ'!F12:F92,A40)</f>
        <v>0</v>
      </c>
      <c r="I40" s="70">
        <f>SUMIFS('1. П КОЛЛЕКТИВЫ'!G12:G92,'1. П КОЛЛЕКТИВЫ'!E12:E92,'Для вставки'!B122,'1. П КОЛЛЕКТИВЫ'!F12:F92,A40)</f>
        <v>0</v>
      </c>
      <c r="J40" s="70">
        <f>SUMIFS('1. П КОЛЛЕКТИВЫ'!G12:G92,'1. П КОЛЛЕКТИВЫ'!E12:E92,'Для вставки'!B123,'1. П КОЛЛЕКТИВЫ'!F12:F92,A40)</f>
        <v>0</v>
      </c>
      <c r="K40" s="247">
        <f>SUMIFS('1. П КОЛЛЕКТИВЫ'!G12:G92,'1. П КОЛЛЕКТИВЫ'!E12:E92,'Для вставки'!B124,'1. П КОЛЛЕКТИВЫ'!F12:F92,A40)</f>
        <v>0</v>
      </c>
      <c r="L40" s="238">
        <f>SUMIFS('1. П КОЛЛЕКТИВЫ'!G12:G92,'1. П КОЛЛЕКТИВЫ'!E12:E92,'Для вставки'!B125,'1. П КОЛЛЕКТИВЫ'!F12:F92,A40)</f>
        <v>0</v>
      </c>
      <c r="M40" s="239">
        <f>SUMIFS('1. П КОЛЛЕКТИВЫ'!G12:G92,'1. П КОЛЛЕКТИВЫ'!E12:E92,'Для вставки'!B126,'1. П КОЛЛЕКТИВЫ'!F12:F92,A40)</f>
        <v>0</v>
      </c>
      <c r="N40" s="239">
        <f>SUMIFS('1. П КОЛЛЕКТИВЫ'!G12:G92,'1. П КОЛЛЕКТИВЫ'!E12:E92,'Для вставки'!B127,'1. П КОЛЛЕКТИВЫ'!F12:F92,A40)</f>
        <v>0</v>
      </c>
      <c r="O40" s="239">
        <f>SUMIFS('1. П КОЛЛЕКТИВЫ'!G12:G92,'1. П КОЛЛЕКТИВЫ'!E12:E92,'Для вставки'!B128,'1. П КОЛЛЕКТИВЫ'!F12:F92,A40)</f>
        <v>0</v>
      </c>
      <c r="P40" s="239">
        <f>SUMIFS('1. П КОЛЛЕКТИВЫ'!G12:G92,'1. П КОЛЛЕКТИВЫ'!E12:E92,'Для вставки'!B129,'1. П КОЛЛЕКТИВЫ'!F12:F92,A40)</f>
        <v>0</v>
      </c>
      <c r="Q40" s="239">
        <f>SUMIFS('1. П КОЛЛЕКТИВЫ'!G12:G92,'1. П КОЛЛЕКТИВЫ'!E12:E92,'Для вставки'!B130,'1. П КОЛЛЕКТИВЫ'!F12:F92,A40)</f>
        <v>0</v>
      </c>
      <c r="R40" s="239">
        <f>SUMIFS('1. П КОЛЛЕКТИВЫ'!G12:G92,'1. П КОЛЛЕКТИВЫ'!E12:E92,'Для вставки'!B131,'1. П КОЛЛЕКТИВЫ'!F12:F92,A40)</f>
        <v>5</v>
      </c>
      <c r="S40" s="240">
        <f>SUMIFS('1. П КОЛЛЕКТИВЫ'!G12:G92,'1. П КОЛЛЕКТИВЫ'!E12:E92,'Для вставки'!B132,'1. П КОЛЛЕКТИВЫ'!F12:F92,A40)</f>
        <v>0</v>
      </c>
      <c r="T40" s="241">
        <f>SUMIFS('1. П КОЛЛЕКТИВЫ'!G12:G92,'1. П КОЛЛЕКТИВЫ'!E12:E92,'Для вставки'!B133,'1. П КОЛЛЕКТИВЫ'!F12:F92,A40)</f>
        <v>0</v>
      </c>
      <c r="U40" s="239">
        <f>SUMIFS('1. П КОЛЛЕКТИВЫ'!G12:G92,'1. П КОЛЛЕКТИВЫ'!E12:E92,'Для вставки'!B134,'1. П КОЛЛЕКТИВЫ'!F12:F92,A40)</f>
        <v>0</v>
      </c>
      <c r="V40" s="239">
        <f>SUMIFS('1. П КОЛЛЕКТИВЫ'!G12:G92,'1. П КОЛЛЕКТИВЫ'!E12:E92,'Для вставки'!B135,'1. П КОЛЛЕКТИВЫ'!F12:F92,A40)</f>
        <v>0</v>
      </c>
      <c r="W40" s="239">
        <f>SUMIFS('1. П КОЛЛЕКТИВЫ'!G12:G92,'1. П КОЛЛЕКТИВЫ'!E12:E92,'Для вставки'!B136,'1. П КОЛЛЕКТИВЫ'!F12:F92,A40)</f>
        <v>0</v>
      </c>
      <c r="X40" s="248">
        <f>SUMIFS('1. П КОЛЛЕКТИВЫ'!G12:G92,'1. П КОЛЛЕКТИВЫ'!E12:E92,'Для вставки'!B137,'1. П КОЛЛЕКТИВЫ'!F12:F92,A40)</f>
        <v>0</v>
      </c>
      <c r="Y40" s="238">
        <f>SUMIFS('1. П КОЛЛЕКТИВЫ'!G12:G92,'1. П КОЛЛЕКТИВЫ'!E12:E92,'Для вставки'!B138,'1. П КОЛЛЕКТИВЫ'!F12:F92,A40)</f>
        <v>0</v>
      </c>
      <c r="Z40" s="239">
        <f>SUMIFS('1. П КОЛЛЕКТИВЫ'!G12:G92,'1. П КОЛЛЕКТИВЫ'!E12:E92,'Для вставки'!B139,'1. П КОЛЛЕКТИВЫ'!F12:F92,A40)</f>
        <v>0</v>
      </c>
      <c r="AA40" s="239">
        <f>SUMIFS('1. П КОЛЛЕКТИВЫ'!G12:G92,'1. П КОЛЛЕКТИВЫ'!E12:E92,'Для вставки'!B140,'1. П КОЛЛЕКТИВЫ'!F12:F92,A40)</f>
        <v>0</v>
      </c>
      <c r="AB40" s="239">
        <f>SUMIFS('1. П КОЛЛЕКТИВЫ'!G12:G92,'1. П КОЛЛЕКТИВЫ'!E12:E92,'Для вставки'!B141,'1. П КОЛЛЕКТИВЫ'!F12:F92,A40)</f>
        <v>0</v>
      </c>
      <c r="AC40" s="239">
        <f>SUMIFS('1. П КОЛЛЕКТИВЫ'!G12:G92,'1. П КОЛЛЕКТИВЫ'!E12:E92,'Для вставки'!B142,'1. П КОЛЛЕКТИВЫ'!F12:F92,A40)</f>
        <v>0</v>
      </c>
      <c r="AD40" s="240">
        <f>SUMIFS('1. П КОЛЛЕКТИВЫ'!G12:G92,'1. П КОЛЛЕКТИВЫ'!E12:E92,'Для вставки'!B143,'1. П КОЛЛЕКТИВЫ'!F12:F92,A40)</f>
        <v>0</v>
      </c>
    </row>
    <row r="41" spans="1:30" ht="30" customHeight="1">
      <c r="A41" s="861" t="s">
        <v>71</v>
      </c>
      <c r="B41" s="862"/>
      <c r="C41" s="235">
        <f>SUMIFS('1. П КОЛЛЕКТИВЫ'!G12:G92,'1. П КОЛЛЕКТИВЫ'!E12:E92,'Для вставки'!B116,'1. П КОЛЛЕКТИВЫ'!F12:F92,A41)</f>
        <v>0</v>
      </c>
      <c r="D41" s="70">
        <f>SUMIFS('1. П КОЛЛЕКТИВЫ'!G12:G92,'1. П КОЛЛЕКТИВЫ'!E12:E92,'Для вставки'!B117,'1. П КОЛЛЕКТИВЫ'!F12:F92,A41)</f>
        <v>18</v>
      </c>
      <c r="E41" s="70">
        <f>SUMIFS('1. П КОЛЛЕКТИВЫ'!G12:G92,'1. П КОЛЛЕКТИВЫ'!E12:E92,'Для вставки'!B118,'1. П КОЛЛЕКТИВЫ'!F12:F92,A41)</f>
        <v>0</v>
      </c>
      <c r="F41" s="70">
        <f>SUMIFS('1. П КОЛЛЕКТИВЫ'!G12:G92,'1. П КОЛЛЕКТИВЫ'!E12:E92,'Для вставки'!B119,'1. П КОЛЛЕКТИВЫ'!F12:F92,A41)</f>
        <v>4</v>
      </c>
      <c r="G41" s="236">
        <f>SUMIFS('1. П КОЛЛЕКТИВЫ'!G12:G92,'1. П КОЛЛЕКТИВЫ'!E12:E92,'Для вставки'!B120,'1. П КОЛЛЕКТИВЫ'!F12:F92,A41)</f>
        <v>0</v>
      </c>
      <c r="H41" s="237">
        <f>SUMIFS('1. П КОЛЛЕКТИВЫ'!G12:G92,'1. П КОЛЛЕКТИВЫ'!E12:E92,'Для вставки'!B121,'1. П КОЛЛЕКТИВЫ'!F12:F92,A41)</f>
        <v>0</v>
      </c>
      <c r="I41" s="70">
        <f>SUMIFS('1. П КОЛЛЕКТИВЫ'!G12:G92,'1. П КОЛЛЕКТИВЫ'!E12:E92,'Для вставки'!B122,'1. П КОЛЛЕКТИВЫ'!F12:F92,A41)</f>
        <v>0</v>
      </c>
      <c r="J41" s="70">
        <f>SUMIFS('1. П КОЛЛЕКТИВЫ'!G12:G92,'1. П КОЛЛЕКТИВЫ'!E12:E92,'Для вставки'!B123,'1. П КОЛЛЕКТИВЫ'!F12:F92,A41)</f>
        <v>0</v>
      </c>
      <c r="K41" s="247">
        <f>SUMIFS('1. П КОЛЛЕКТИВЫ'!G12:G92,'1. П КОЛЛЕКТИВЫ'!E12:E92,'Для вставки'!B124,'1. П КОЛЛЕКТИВЫ'!F12:F92,A41)</f>
        <v>0</v>
      </c>
      <c r="L41" s="235">
        <f>SUMIFS('1. П КОЛЛЕКТИВЫ'!G12:G92,'1. П КОЛЛЕКТИВЫ'!E12:E92,'Для вставки'!B125,'1. П КОЛЛЕКТИВЫ'!F12:F92,A41)</f>
        <v>0</v>
      </c>
      <c r="M41" s="70">
        <f>SUMIFS('1. П КОЛЛЕКТИВЫ'!G12:G92,'1. П КОЛЛЕКТИВЫ'!E12:E92,'Для вставки'!B126,'1. П КОЛЛЕКТИВЫ'!F12:F92,A41)</f>
        <v>0</v>
      </c>
      <c r="N41" s="70">
        <f>SUMIFS('1. П КОЛЛЕКТИВЫ'!G12:G92,'1. П КОЛЛЕКТИВЫ'!E12:E92,'Для вставки'!B127,'1. П КОЛЛЕКТИВЫ'!F12:F92,A41)</f>
        <v>0</v>
      </c>
      <c r="O41" s="70">
        <f>SUMIFS('1. П КОЛЛЕКТИВЫ'!G12:G92,'1. П КОЛЛЕКТИВЫ'!E12:E92,'Для вставки'!B128,'1. П КОЛЛЕКТИВЫ'!F12:F92,A41)</f>
        <v>0</v>
      </c>
      <c r="P41" s="70">
        <f>SUMIFS('1. П КОЛЛЕКТИВЫ'!G12:G92,'1. П КОЛЛЕКТИВЫ'!E12:E92,'Для вставки'!B129,'1. П КОЛЛЕКТИВЫ'!F12:F92,A41)</f>
        <v>0</v>
      </c>
      <c r="Q41" s="70">
        <f>SUMIFS('1. П КОЛЛЕКТИВЫ'!G12:G92,'1. П КОЛЛЕКТИВЫ'!E12:E92,'Для вставки'!B130,'1. П КОЛЛЕКТИВЫ'!F12:F92,A41)</f>
        <v>0</v>
      </c>
      <c r="R41" s="70">
        <f>SUMIFS('1. П КОЛЛЕКТИВЫ'!G12:G92,'1. П КОЛЛЕКТИВЫ'!E12:E92,'Для вставки'!B131,'1. П КОЛЛЕКТИВЫ'!F12:F92,A41)</f>
        <v>0</v>
      </c>
      <c r="S41" s="236">
        <f>SUMIFS('1. П КОЛЛЕКТИВЫ'!G12:G92,'1. П КОЛЛЕКТИВЫ'!E12:E92,'Для вставки'!B132,'1. П КОЛЛЕКТИВЫ'!F12:F92,A41)</f>
        <v>0</v>
      </c>
      <c r="T41" s="237">
        <f>SUMIFS('1. П КОЛЛЕКТИВЫ'!G12:G92,'1. П КОЛЛЕКТИВЫ'!E12:E92,'Для вставки'!B133,'1. П КОЛЛЕКТИВЫ'!F12:F92,A41)</f>
        <v>0</v>
      </c>
      <c r="U41" s="70">
        <f>SUMIFS('1. П КОЛЛЕКТИВЫ'!G12:G92,'1. П КОЛЛЕКТИВЫ'!E12:E92,'Для вставки'!B134,'1. П КОЛЛЕКТИВЫ'!F12:F92,A41)</f>
        <v>0</v>
      </c>
      <c r="V41" s="70">
        <f>SUMIFS('1. П КОЛЛЕКТИВЫ'!G12:G92,'1. П КОЛЛЕКТИВЫ'!E12:E92,'Для вставки'!B135,'1. П КОЛЛЕКТИВЫ'!F12:F92,A41)</f>
        <v>0</v>
      </c>
      <c r="W41" s="70">
        <f>SUMIFS('1. П КОЛЛЕКТИВЫ'!G12:G92,'1. П КОЛЛЕКТИВЫ'!E12:E92,'Для вставки'!B136,'1. П КОЛЛЕКТИВЫ'!F12:F92,A41)</f>
        <v>0</v>
      </c>
      <c r="X41" s="247">
        <f>SUMIFS('1. П КОЛЛЕКТИВЫ'!G12:G92,'1. П КОЛЛЕКТИВЫ'!E12:E92,'Для вставки'!B137,'1. П КОЛЛЕКТИВЫ'!F12:F92,A41)</f>
        <v>0</v>
      </c>
      <c r="Y41" s="235">
        <f>SUMIFS('1. П КОЛЛЕКТИВЫ'!G12:G92,'1. П КОЛЛЕКТИВЫ'!E12:E92,'Для вставки'!B138,'1. П КОЛЛЕКТИВЫ'!F12:F92,A41)</f>
        <v>0</v>
      </c>
      <c r="Z41" s="70">
        <f>SUMIFS('1. П КОЛЛЕКТИВЫ'!G12:G92,'1. П КОЛЛЕКТИВЫ'!E12:E92,'Для вставки'!B139,'1. П КОЛЛЕКТИВЫ'!F12:F92,A41)</f>
        <v>0</v>
      </c>
      <c r="AA41" s="70">
        <f>SUMIFS('1. П КОЛЛЕКТИВЫ'!G12:G92,'1. П КОЛЛЕКТИВЫ'!E12:E92,'Для вставки'!B140,'1. П КОЛЛЕКТИВЫ'!F12:F92,A41)</f>
        <v>6</v>
      </c>
      <c r="AB41" s="70">
        <f>SUMIFS('1. П КОЛЛЕКТИВЫ'!G12:G92,'1. П КОЛЛЕКТИВЫ'!E12:E92,'Для вставки'!B141,'1. П КОЛЛЕКТИВЫ'!F12:F92,A41)</f>
        <v>0</v>
      </c>
      <c r="AC41" s="70">
        <f>SUMIFS('1. П КОЛЛЕКТИВЫ'!G12:G92,'1. П КОЛЛЕКТИВЫ'!E12:E92,'Для вставки'!B142,'1. П КОЛЛЕКТИВЫ'!F12:F92,A41)</f>
        <v>0</v>
      </c>
      <c r="AD41" s="236">
        <f>SUMIFS('1. П КОЛЛЕКТИВЫ'!G12:G92,'1. П КОЛЛЕКТИВЫ'!E12:E92,'Для вставки'!B143,'1. П КОЛЛЕКТИВЫ'!F12:F92,A41)</f>
        <v>0</v>
      </c>
    </row>
    <row r="42" spans="1:30" ht="30" customHeight="1">
      <c r="A42" s="861" t="s">
        <v>72</v>
      </c>
      <c r="B42" s="862"/>
      <c r="C42" s="235">
        <f>SUMIFS('1. П КОЛЛЕКТИВЫ'!G12:G92,'1. П КОЛЛЕКТИВЫ'!E12:E92,'Для вставки'!B116,'1. П КОЛЛЕКТИВЫ'!F12:F92,A42)</f>
        <v>0</v>
      </c>
      <c r="D42" s="70">
        <f>SUMIFS('1. П КОЛЛЕКТИВЫ'!G12:G92,'1. П КОЛЛЕКТИВЫ'!E12:E92,'Для вставки'!B117,'1. П КОЛЛЕКТИВЫ'!F12:F92,A42)</f>
        <v>22</v>
      </c>
      <c r="E42" s="70">
        <f>SUMIFS('1. П КОЛЛЕКТИВЫ'!G12:G92,'1. П КОЛЛЕКТИВЫ'!E12:E92,'Для вставки'!B118,'1. П КОЛЛЕКТИВЫ'!F12:F92,A42)</f>
        <v>0</v>
      </c>
      <c r="F42" s="70">
        <f>SUMIFS('1. П КОЛЛЕКТИВЫ'!G12:G92,'1. П КОЛЛЕКТИВЫ'!E12:E92,'Для вставки'!B119,'1. П КОЛЛЕКТИВЫ'!F12:F92,A42)</f>
        <v>3</v>
      </c>
      <c r="G42" s="236">
        <f>SUMIFS('1. П КОЛЛЕКТИВЫ'!G12:G92,'1. П КОЛЛЕКТИВЫ'!E12:E92,'Для вставки'!B120,'1. П КОЛЛЕКТИВЫ'!F12:F92,A42)</f>
        <v>0</v>
      </c>
      <c r="H42" s="237">
        <f>SUMIFS('1. П КОЛЛЕКТИВЫ'!G12:G92,'1. П КОЛЛЕКТИВЫ'!E12:E92,'Для вставки'!B121,'1. П КОЛЛЕКТИВЫ'!F12:F92,A42)</f>
        <v>0</v>
      </c>
      <c r="I42" s="70">
        <f>SUMIFS('1. П КОЛЛЕКТИВЫ'!G12:G92,'1. П КОЛЛЕКТИВЫ'!E12:E92,'Для вставки'!B122,'1. П КОЛЛЕКТИВЫ'!F12:F92,A42)</f>
        <v>0</v>
      </c>
      <c r="J42" s="70">
        <f>SUMIFS('1. П КОЛЛЕКТИВЫ'!G12:G92,'1. П КОЛЛЕКТИВЫ'!E12:E92,'Для вставки'!B123,'1. П КОЛЛЕКТИВЫ'!F12:F92,A42)</f>
        <v>0</v>
      </c>
      <c r="K42" s="247">
        <f>SUMIFS('1. П КОЛЛЕКТИВЫ'!G12:G92,'1. П КОЛЛЕКТИВЫ'!E12:E92,'Для вставки'!B124,'1. П КОЛЛЕКТИВЫ'!F12:F92,A42)</f>
        <v>0</v>
      </c>
      <c r="L42" s="238">
        <f>SUMIFS('1. П КОЛЛЕКТИВЫ'!G12:G92,'1. П КОЛЛЕКТИВЫ'!E12:E92,'Для вставки'!B125,'1. П КОЛЛЕКТИВЫ'!F12:F92,A42)</f>
        <v>0</v>
      </c>
      <c r="M42" s="239">
        <f>SUMIFS('1. П КОЛЛЕКТИВЫ'!G12:G92,'1. П КОЛЛЕКТИВЫ'!E12:E92,'Для вставки'!B126,'1. П КОЛЛЕКТИВЫ'!F12:F92,A42)</f>
        <v>0</v>
      </c>
      <c r="N42" s="239">
        <f>SUMIFS('1. П КОЛЛЕКТИВЫ'!G12:G92,'1. П КОЛЛЕКТИВЫ'!E12:E92,'Для вставки'!B127,'1. П КОЛЛЕКТИВЫ'!F12:F92,A42)</f>
        <v>0</v>
      </c>
      <c r="O42" s="239">
        <f>SUMIFS('1. П КОЛЛЕКТИВЫ'!G12:G92,'1. П КОЛЛЕКТИВЫ'!E12:E92,'Для вставки'!B128,'1. П КОЛЛЕКТИВЫ'!F12:F92,A42)</f>
        <v>0</v>
      </c>
      <c r="P42" s="239">
        <f>SUMIFS('1. П КОЛЛЕКТИВЫ'!G12:G92,'1. П КОЛЛЕКТИВЫ'!E12:E92,'Для вставки'!B129,'1. П КОЛЛЕКТИВЫ'!F12:F92,A42)</f>
        <v>0</v>
      </c>
      <c r="Q42" s="239">
        <f>SUMIFS('1. П КОЛЛЕКТИВЫ'!G12:G92,'1. П КОЛЛЕКТИВЫ'!E12:E92,'Для вставки'!B130,'1. П КОЛЛЕКТИВЫ'!F12:F92,A42)</f>
        <v>0</v>
      </c>
      <c r="R42" s="239">
        <f>SUMIFS('1. П КОЛЛЕКТИВЫ'!G12:G92,'1. П КОЛЛЕКТИВЫ'!E12:E92,'Для вставки'!B131,'1. П КОЛЛЕКТИВЫ'!F12:F92,A42)</f>
        <v>0</v>
      </c>
      <c r="S42" s="240">
        <f>SUMIFS('1. П КОЛЛЕКТИВЫ'!G12:G92,'1. П КОЛЛЕКТИВЫ'!E12:E92,'Для вставки'!B132,'1. П КОЛЛЕКТИВЫ'!F12:F92,A42)</f>
        <v>0</v>
      </c>
      <c r="T42" s="241">
        <f>SUMIFS('1. П КОЛЛЕКТИВЫ'!G12:G92,'1. П КОЛЛЕКТИВЫ'!E12:E92,'Для вставки'!B133,'1. П КОЛЛЕКТИВЫ'!F12:F92,A42)</f>
        <v>0</v>
      </c>
      <c r="U42" s="239">
        <f>SUMIFS('1. П КОЛЛЕКТИВЫ'!G12:G92,'1. П КОЛЛЕКТИВЫ'!E12:E92,'Для вставки'!B134,'1. П КОЛЛЕКТИВЫ'!F12:F92,A42)</f>
        <v>0</v>
      </c>
      <c r="V42" s="239">
        <f>SUMIFS('1. П КОЛЛЕКТИВЫ'!G12:G92,'1. П КОЛЛЕКТИВЫ'!E12:E92,'Для вставки'!B135,'1. П КОЛЛЕКТИВЫ'!F12:F92,A42)</f>
        <v>0</v>
      </c>
      <c r="W42" s="239">
        <f>SUMIFS('1. П КОЛЛЕКТИВЫ'!G12:G92,'1. П КОЛЛЕКТИВЫ'!E12:E92,'Для вставки'!B136,'1. П КОЛЛЕКТИВЫ'!F12:F92,A42)</f>
        <v>0</v>
      </c>
      <c r="X42" s="248">
        <f>SUMIFS('1. П КОЛЛЕКТИВЫ'!G12:G92,'1. П КОЛЛЕКТИВЫ'!E12:E92,'Для вставки'!B137,'1. П КОЛЛЕКТИВЫ'!F12:F92,A42)</f>
        <v>0</v>
      </c>
      <c r="Y42" s="238">
        <f>SUMIFS('1. П КОЛЛЕКТИВЫ'!G12:G92,'1. П КОЛЛЕКТИВЫ'!E12:E92,'Для вставки'!B138,'1. П КОЛЛЕКТИВЫ'!F12:F92,A42)</f>
        <v>15</v>
      </c>
      <c r="Z42" s="239">
        <f>SUMIFS('1. П КОЛЛЕКТИВЫ'!G12:G92,'1. П КОЛЛЕКТИВЫ'!E12:E92,'Для вставки'!B139,'1. П КОЛЛЕКТИВЫ'!F12:F92,A42)</f>
        <v>0</v>
      </c>
      <c r="AA42" s="239">
        <f>SUMIFS('1. П КОЛЛЕКТИВЫ'!G12:G92,'1. П КОЛЛЕКТИВЫ'!E12:E92,'Для вставки'!B140,'1. П КОЛЛЕКТИВЫ'!F12:F92,A42)</f>
        <v>0</v>
      </c>
      <c r="AB42" s="239">
        <f>SUMIFS('1. П КОЛЛЕКТИВЫ'!G12:G92,'1. П КОЛЛЕКТИВЫ'!E12:E92,'Для вставки'!B141,'1. П КОЛЛЕКТИВЫ'!F12:F92,A42)</f>
        <v>0</v>
      </c>
      <c r="AC42" s="239">
        <f>SUMIFS('1. П КОЛЛЕКТИВЫ'!G12:G92,'1. П КОЛЛЕКТИВЫ'!E12:E92,'Для вставки'!B142,'1. П КОЛЛЕКТИВЫ'!F12:F92,A42)</f>
        <v>0</v>
      </c>
      <c r="AD42" s="240">
        <f>SUMIFS('1. П КОЛЛЕКТИВЫ'!G12:G92,'1. П КОЛЛЕКТИВЫ'!E12:E92,'Для вставки'!B143,'1. П КОЛЛЕКТИВЫ'!F12:F92,A42)</f>
        <v>0</v>
      </c>
    </row>
    <row r="43" spans="1:30" ht="30" customHeight="1">
      <c r="A43" s="861" t="s">
        <v>73</v>
      </c>
      <c r="B43" s="862"/>
      <c r="C43" s="235">
        <f>SUMIFS('1. П КОЛЛЕКТИВЫ'!G12:G92,'1. П КОЛЛЕКТИВЫ'!E12:E92,'Для вставки'!B116,'1. П КОЛЛЕКТИВЫ'!F12:F92,A43)</f>
        <v>0</v>
      </c>
      <c r="D43" s="70">
        <f>SUMIFS('1. П КОЛЛЕКТИВЫ'!G12:G92,'1. П КОЛЛЕКТИВЫ'!E12:E92,'Для вставки'!B117,'1. П КОЛЛЕКТИВЫ'!F12:F92,A43)</f>
        <v>0</v>
      </c>
      <c r="E43" s="70">
        <f>SUMIFS('1. П КОЛЛЕКТИВЫ'!G12:G92,'1. П КОЛЛЕКТИВЫ'!E12:E92,'Для вставки'!B118,'1. П КОЛЛЕКТИВЫ'!F12:F92,A43)</f>
        <v>0</v>
      </c>
      <c r="F43" s="70">
        <f>SUMIFS('1. П КОЛЛЕКТИВЫ'!G12:G92,'1. П КОЛЛЕКТИВЫ'!E12:E92,'Для вставки'!B119,'1. П КОЛЛЕКТИВЫ'!F12:F92,A43)</f>
        <v>0</v>
      </c>
      <c r="G43" s="236">
        <f>SUMIFS('1. П КОЛЛЕКТИВЫ'!G12:G92,'1. П КОЛЛЕКТИВЫ'!E12:E92,'Для вставки'!B120,'1. П КОЛЛЕКТИВЫ'!F12:F92,A43)</f>
        <v>0</v>
      </c>
      <c r="H43" s="237">
        <f>SUMIFS('1. П КОЛЛЕКТИВЫ'!G12:G92,'1. П КОЛЛЕКТИВЫ'!E12:E92,'Для вставки'!B121,'1. П КОЛЛЕКТИВЫ'!F12:F92,A43)</f>
        <v>0</v>
      </c>
      <c r="I43" s="70">
        <f>SUMIFS('1. П КОЛЛЕКТИВЫ'!G12:G92,'1. П КОЛЛЕКТИВЫ'!E12:E92,'Для вставки'!B122,'1. П КОЛЛЕКТИВЫ'!F12:F92,A43)</f>
        <v>0</v>
      </c>
      <c r="J43" s="70">
        <f>SUMIFS('1. П КОЛЛЕКТИВЫ'!G12:G92,'1. П КОЛЛЕКТИВЫ'!E12:E92,'Для вставки'!B123,'1. П КОЛЛЕКТИВЫ'!F12:F92,A43)</f>
        <v>0</v>
      </c>
      <c r="K43" s="247">
        <f>SUMIFS('1. П КОЛЛЕКТИВЫ'!G12:G92,'1. П КОЛЛЕКТИВЫ'!E12:E92,'Для вставки'!B124,'1. П КОЛЛЕКТИВЫ'!F12:F92,A43)</f>
        <v>0</v>
      </c>
      <c r="L43" s="238">
        <f>SUMIFS('1. П КОЛЛЕКТИВЫ'!G12:G92,'1. П КОЛЛЕКТИВЫ'!E12:E92,'Для вставки'!B125,'1. П КОЛЛЕКТИВЫ'!F12:F92,A43)</f>
        <v>0</v>
      </c>
      <c r="M43" s="239">
        <f>SUMIFS('1. П КОЛЛЕКТИВЫ'!G12:G92,'1. П КОЛЛЕКТИВЫ'!E12:E92,'Для вставки'!B126,'1. П КОЛЛЕКТИВЫ'!F12:F92,A43)</f>
        <v>0</v>
      </c>
      <c r="N43" s="239">
        <f>SUMIFS('1. П КОЛЛЕКТИВЫ'!G12:G92,'1. П КОЛЛЕКТИВЫ'!E12:E92,'Для вставки'!B127,'1. П КОЛЛЕКТИВЫ'!F12:F92,A43)</f>
        <v>0</v>
      </c>
      <c r="O43" s="239">
        <f>SUMIFS('1. П КОЛЛЕКТИВЫ'!G12:G92,'1. П КОЛЛЕКТИВЫ'!E12:E92,'Для вставки'!B128,'1. П КОЛЛЕКТИВЫ'!F12:F92,A43)</f>
        <v>0</v>
      </c>
      <c r="P43" s="239">
        <f>SUMIFS('1. П КОЛЛЕКТИВЫ'!G12:G92,'1. П КОЛЛЕКТИВЫ'!E12:E92,'Для вставки'!B129,'1. П КОЛЛЕКТИВЫ'!F12:F92,A43)</f>
        <v>0</v>
      </c>
      <c r="Q43" s="239">
        <f>SUMIFS('1. П КОЛЛЕКТИВЫ'!G12:G92,'1. П КОЛЛЕКТИВЫ'!E12:E92,'Для вставки'!B130,'1. П КОЛЛЕКТИВЫ'!F12:F92,A43)</f>
        <v>0</v>
      </c>
      <c r="R43" s="239">
        <f>SUMIFS('1. П КОЛЛЕКТИВЫ'!G12:G92,'1. П КОЛЛЕКТИВЫ'!E12:E92,'Для вставки'!B131,'1. П КОЛЛЕКТИВЫ'!F12:F92,A43)</f>
        <v>0</v>
      </c>
      <c r="S43" s="240">
        <f>SUMIFS('1. П КОЛЛЕКТИВЫ'!G12:G92,'1. П КОЛЛЕКТИВЫ'!E12:E92,'Для вставки'!B132,'1. П КОЛЛЕКТИВЫ'!F12:F92,A43)</f>
        <v>0</v>
      </c>
      <c r="T43" s="241">
        <f>SUMIFS('1. П КОЛЛЕКТИВЫ'!G12:G92,'1. П КОЛЛЕКТИВЫ'!E12:E92,'Для вставки'!B133,'1. П КОЛЛЕКТИВЫ'!F12:F92,A43)</f>
        <v>16</v>
      </c>
      <c r="U43" s="239">
        <f>SUMIFS('1. П КОЛЛЕКТИВЫ'!G12:G92,'1. П КОЛЛЕКТИВЫ'!E12:E92,'Для вставки'!B134,'1. П КОЛЛЕКТИВЫ'!F12:F92,A43)</f>
        <v>0</v>
      </c>
      <c r="V43" s="239">
        <f>SUMIFS('1. П КОЛЛЕКТИВЫ'!G12:G92,'1. П КОЛЛЕКТИВЫ'!E12:E92,'Для вставки'!B135,'1. П КОЛЛЕКТИВЫ'!F12:F92,A43)</f>
        <v>0</v>
      </c>
      <c r="W43" s="239">
        <f>SUMIFS('1. П КОЛЛЕКТИВЫ'!G12:G92,'1. П КОЛЛЕКТИВЫ'!E12:E92,'Для вставки'!B136,'1. П КОЛЛЕКТИВЫ'!F12:F92,A43)</f>
        <v>0</v>
      </c>
      <c r="X43" s="248">
        <f>SUMIFS('1. П КОЛЛЕКТИВЫ'!G12:G92,'1. П КОЛЛЕКТИВЫ'!E12:E92,'Для вставки'!B137,'1. П КОЛЛЕКТИВЫ'!F12:F92,A43)</f>
        <v>0</v>
      </c>
      <c r="Y43" s="238">
        <f>SUMIFS('1. П КОЛЛЕКТИВЫ'!G12:G92,'1. П КОЛЛЕКТИВЫ'!E12:E92,'Для вставки'!B138,'1. П КОЛЛЕКТИВЫ'!F12:F92,A43)</f>
        <v>0</v>
      </c>
      <c r="Z43" s="239">
        <f>SUMIFS('1. П КОЛЛЕКТИВЫ'!G12:G92,'1. П КОЛЛЕКТИВЫ'!E12:E92,'Для вставки'!B139,'1. П КОЛЛЕКТИВЫ'!F12:F92,A43)</f>
        <v>0</v>
      </c>
      <c r="AA43" s="239">
        <f>SUMIFS('1. П КОЛЛЕКТИВЫ'!G12:G92,'1. П КОЛЛЕКТИВЫ'!E12:E92,'Для вставки'!B140,'1. П КОЛЛЕКТИВЫ'!F12:F92,A43)</f>
        <v>0</v>
      </c>
      <c r="AB43" s="239">
        <f>SUMIFS('1. П КОЛЛЕКТИВЫ'!G12:G92,'1. П КОЛЛЕКТИВЫ'!E12:E92,'Для вставки'!B141,'1. П КОЛЛЕКТИВЫ'!F12:F92,A43)</f>
        <v>0</v>
      </c>
      <c r="AC43" s="239">
        <f>SUMIFS('1. П КОЛЛЕКТИВЫ'!G12:G92,'1. П КОЛЛЕКТИВЫ'!E12:E92,'Для вставки'!B142,'1. П КОЛЛЕКТИВЫ'!F12:F92,A43)</f>
        <v>0</v>
      </c>
      <c r="AD43" s="240">
        <f>SUMIFS('1. П КОЛЛЕКТИВЫ'!G12:G92,'1. П КОЛЛЕКТИВЫ'!E12:E92,'Для вставки'!B143,'1. П КОЛЛЕКТИВЫ'!F12:F92,A43)</f>
        <v>0</v>
      </c>
    </row>
    <row r="44" spans="1:30" ht="30" customHeight="1">
      <c r="A44" s="861" t="s">
        <v>80</v>
      </c>
      <c r="B44" s="862"/>
      <c r="C44" s="235">
        <f>SUMIFS('1. П КОЛЛЕКТИВЫ'!G12:G92,'1. П КОЛЛЕКТИВЫ'!E12:E92,'Для вставки'!B116,'1. П КОЛЛЕКТИВЫ'!F12:F92,A44)</f>
        <v>0</v>
      </c>
      <c r="D44" s="70">
        <f>SUMIFS('1. П КОЛЛЕКТИВЫ'!G12:G92,'1. П КОЛЛЕКТИВЫ'!E12:E92,'Для вставки'!B117,'1. П КОЛЛЕКТИВЫ'!F12:F92,A44)</f>
        <v>0</v>
      </c>
      <c r="E44" s="70">
        <f>SUMIFS('1. П КОЛЛЕКТИВЫ'!G12:G92,'1. П КОЛЛЕКТИВЫ'!E12:E92,'Для вставки'!B118,'1. П КОЛЛЕКТИВЫ'!F12:F92,A44)</f>
        <v>0</v>
      </c>
      <c r="F44" s="70">
        <f>SUMIFS('1. П КОЛЛЕКТИВЫ'!G12:G92,'1. П КОЛЛЕКТИВЫ'!E12:E92,'Для вставки'!B119,'1. П КОЛЛЕКТИВЫ'!F12:F92,A44)</f>
        <v>0</v>
      </c>
      <c r="G44" s="236">
        <f>SUMIFS('1. П КОЛЛЕКТИВЫ'!G12:G92,'1. П КОЛЛЕКТИВЫ'!E12:E92,'Для вставки'!B120,'1. П КОЛЛЕКТИВЫ'!F12:F92,A44)</f>
        <v>0</v>
      </c>
      <c r="H44" s="237">
        <f>SUMIFS('1. П КОЛЛЕКТИВЫ'!G12:G92,'1. П КОЛЛЕКТИВЫ'!E12:E92,'Для вставки'!B121,'1. П КОЛЛЕКТИВЫ'!F12:F92,A44)</f>
        <v>0</v>
      </c>
      <c r="I44" s="70">
        <f>SUMIFS('1. П КОЛЛЕКТИВЫ'!G12:G92,'1. П КОЛЛЕКТИВЫ'!E12:E92,'Для вставки'!B122,'1. П КОЛЛЕКТИВЫ'!F12:F92,A44)</f>
        <v>0</v>
      </c>
      <c r="J44" s="70">
        <f>SUMIFS('1. П КОЛЛЕКТИВЫ'!G12:G92,'1. П КОЛЛЕКТИВЫ'!E12:E92,'Для вставки'!B123,'1. П КОЛЛЕКТИВЫ'!F12:F92,A44)</f>
        <v>0</v>
      </c>
      <c r="K44" s="247">
        <f>SUMIFS('1. П КОЛЛЕКТИВЫ'!G12:G92,'1. П КОЛЛЕКТИВЫ'!E12:E92,'Для вставки'!B124,'1. П КОЛЛЕКТИВЫ'!F12:F92,A44)</f>
        <v>0</v>
      </c>
      <c r="L44" s="238">
        <f>SUMIFS('1. П КОЛЛЕКТИВЫ'!G12:G92,'1. П КОЛЛЕКТИВЫ'!E12:E92,'Для вставки'!B125,'1. П КОЛЛЕКТИВЫ'!F12:F92,A44)</f>
        <v>0</v>
      </c>
      <c r="M44" s="239">
        <f>SUMIFS('1. П КОЛЛЕКТИВЫ'!G12:G92,'1. П КОЛЛЕКТИВЫ'!E12:E92,'Для вставки'!B126,'1. П КОЛЛЕКТИВЫ'!F12:F92,A44)</f>
        <v>0</v>
      </c>
      <c r="N44" s="239">
        <f>SUMIFS('1. П КОЛЛЕКТИВЫ'!G12:G92,'1. П КОЛЛЕКТИВЫ'!E12:E92,'Для вставки'!B127,'1. П КОЛЛЕКТИВЫ'!F12:F92,A44)</f>
        <v>0</v>
      </c>
      <c r="O44" s="239">
        <f>SUMIFS('1. П КОЛЛЕКТИВЫ'!G12:G92,'1. П КОЛЛЕКТИВЫ'!E12:E92,'Для вставки'!B128,'1. П КОЛЛЕКТИВЫ'!F12:F92,A44)</f>
        <v>0</v>
      </c>
      <c r="P44" s="239">
        <f>SUMIFS('1. П КОЛЛЕКТИВЫ'!G12:G92,'1. П КОЛЛЕКТИВЫ'!E12:E92,'Для вставки'!B129,'1. П КОЛЛЕКТИВЫ'!F12:F92,A44)</f>
        <v>0</v>
      </c>
      <c r="Q44" s="239">
        <f>SUMIFS('1. П КОЛЛЕКТИВЫ'!G12:G92,'1. П КОЛЛЕКТИВЫ'!E12:E92,'Для вставки'!B130,'1. П КОЛЛЕКТИВЫ'!F12:F92,A44)</f>
        <v>0</v>
      </c>
      <c r="R44" s="239">
        <f>SUMIFS('1. П КОЛЛЕКТИВЫ'!G12:G92,'1. П КОЛЛЕКТИВЫ'!E12:E92,'Для вставки'!B131,'1. П КОЛЛЕКТИВЫ'!F12:F92,A44)</f>
        <v>0</v>
      </c>
      <c r="S44" s="240">
        <f>SUMIFS('1. П КОЛЛЕКТИВЫ'!G12:G92,'1. П КОЛЛЕКТИВЫ'!E12:E92,'Для вставки'!B132,'1. П КОЛЛЕКТИВЫ'!F12:F92,A44)</f>
        <v>0</v>
      </c>
      <c r="T44" s="241">
        <f>SUMIFS('1. П КОЛЛЕКТИВЫ'!G12:G92,'1. П КОЛЛЕКТИВЫ'!E12:E92,'Для вставки'!B133,'1. П КОЛЛЕКТИВЫ'!F12:F92,A44)</f>
        <v>0</v>
      </c>
      <c r="U44" s="239">
        <f>SUMIFS('1. П КОЛЛЕКТИВЫ'!G12:G92,'1. П КОЛЛЕКТИВЫ'!E12:E92,'Для вставки'!B134,'1. П КОЛЛЕКТИВЫ'!F12:F92,A44)</f>
        <v>0</v>
      </c>
      <c r="V44" s="239">
        <f>SUMIFS('1. П КОЛЛЕКТИВЫ'!G12:G92,'1. П КОЛЛЕКТИВЫ'!E12:E92,'Для вставки'!B135,'1. П КОЛЛЕКТИВЫ'!F12:F92,A44)</f>
        <v>0</v>
      </c>
      <c r="W44" s="239">
        <f>SUMIFS('1. П КОЛЛЕКТИВЫ'!G12:G92,'1. П КОЛЛЕКТИВЫ'!E12:E92,'Для вставки'!B136,'1. П КОЛЛЕКТИВЫ'!F12:F92,A44)</f>
        <v>0</v>
      </c>
      <c r="X44" s="248">
        <f>SUMIFS('1. П КОЛЛЕКТИВЫ'!G12:G92,'1. П КОЛЛЕКТИВЫ'!E12:E92,'Для вставки'!B137,'1. П КОЛЛЕКТИВЫ'!F12:F92,A44)</f>
        <v>0</v>
      </c>
      <c r="Y44" s="238">
        <f>SUMIFS('1. П КОЛЛЕКТИВЫ'!G12:G92,'1. П КОЛЛЕКТИВЫ'!E12:E92,'Для вставки'!B138,'1. П КОЛЛЕКТИВЫ'!F12:F92,A44)</f>
        <v>0</v>
      </c>
      <c r="Z44" s="239">
        <f>SUMIFS('1. П КОЛЛЕКТИВЫ'!G12:G92,'1. П КОЛЛЕКТИВЫ'!E12:E92,'Для вставки'!B139,'1. П КОЛЛЕКТИВЫ'!F12:F92,A44)</f>
        <v>0</v>
      </c>
      <c r="AA44" s="239">
        <f>SUMIFS('1. П КОЛЛЕКТИВЫ'!G12:G92,'1. П КОЛЛЕКТИВЫ'!E12:E92,'Для вставки'!B140,'1. П КОЛЛЕКТИВЫ'!F12:F92,A44)</f>
        <v>0</v>
      </c>
      <c r="AB44" s="239">
        <f>SUMIFS('1. П КОЛЛЕКТИВЫ'!G12:G92,'1. П КОЛЛЕКТИВЫ'!E12:E92,'Для вставки'!B141,'1. П КОЛЛЕКТИВЫ'!F12:F92,A44)</f>
        <v>0</v>
      </c>
      <c r="AC44" s="239">
        <f>SUMIFS('1. П КОЛЛЕКТИВЫ'!G12:G92,'1. П КОЛЛЕКТИВЫ'!E12:E92,'Для вставки'!B142,'1. П КОЛЛЕКТИВЫ'!F12:F92,A44)</f>
        <v>0</v>
      </c>
      <c r="AD44" s="240">
        <f>SUMIFS('1. П КОЛЛЕКТИВЫ'!G12:G92,'1. П КОЛЛЕКТИВЫ'!E12:E92,'Для вставки'!B143,'1. П КОЛЛЕКТИВЫ'!F12:F92,A44)</f>
        <v>0</v>
      </c>
    </row>
    <row r="45" spans="1:30" ht="30" customHeight="1" thickBot="1">
      <c r="A45" s="909" t="s">
        <v>29</v>
      </c>
      <c r="B45" s="910"/>
      <c r="C45" s="242">
        <f>SUM(C39:C44)</f>
        <v>0</v>
      </c>
      <c r="D45" s="243">
        <f t="shared" ref="D45:AD45" si="12">SUM(D39:D44)</f>
        <v>40</v>
      </c>
      <c r="E45" s="243">
        <f t="shared" si="12"/>
        <v>0</v>
      </c>
      <c r="F45" s="243">
        <f t="shared" si="12"/>
        <v>7</v>
      </c>
      <c r="G45" s="244">
        <f t="shared" si="12"/>
        <v>54</v>
      </c>
      <c r="H45" s="245">
        <f t="shared" si="12"/>
        <v>84</v>
      </c>
      <c r="I45" s="243">
        <f t="shared" si="12"/>
        <v>0</v>
      </c>
      <c r="J45" s="243">
        <f t="shared" si="12"/>
        <v>206</v>
      </c>
      <c r="K45" s="249">
        <f t="shared" si="12"/>
        <v>0</v>
      </c>
      <c r="L45" s="242">
        <f t="shared" si="12"/>
        <v>0</v>
      </c>
      <c r="M45" s="243">
        <f t="shared" si="12"/>
        <v>0</v>
      </c>
      <c r="N45" s="243">
        <f t="shared" si="12"/>
        <v>0</v>
      </c>
      <c r="O45" s="243">
        <f t="shared" si="12"/>
        <v>0</v>
      </c>
      <c r="P45" s="243">
        <f t="shared" si="12"/>
        <v>0</v>
      </c>
      <c r="Q45" s="243">
        <f t="shared" si="12"/>
        <v>0</v>
      </c>
      <c r="R45" s="243">
        <f t="shared" si="12"/>
        <v>5</v>
      </c>
      <c r="S45" s="244">
        <f t="shared" si="12"/>
        <v>0</v>
      </c>
      <c r="T45" s="245">
        <f t="shared" si="12"/>
        <v>16</v>
      </c>
      <c r="U45" s="243">
        <f t="shared" si="12"/>
        <v>0</v>
      </c>
      <c r="V45" s="243">
        <f t="shared" si="12"/>
        <v>0</v>
      </c>
      <c r="W45" s="243">
        <f t="shared" si="12"/>
        <v>0</v>
      </c>
      <c r="X45" s="249">
        <f t="shared" si="12"/>
        <v>44</v>
      </c>
      <c r="Y45" s="242">
        <f t="shared" si="12"/>
        <v>23</v>
      </c>
      <c r="Z45" s="243">
        <f t="shared" si="12"/>
        <v>43</v>
      </c>
      <c r="AA45" s="243">
        <f t="shared" si="12"/>
        <v>55</v>
      </c>
      <c r="AB45" s="243">
        <f t="shared" si="12"/>
        <v>0</v>
      </c>
      <c r="AC45" s="243">
        <f t="shared" si="12"/>
        <v>23</v>
      </c>
      <c r="AD45" s="244">
        <f t="shared" si="12"/>
        <v>0</v>
      </c>
    </row>
    <row r="47" spans="1:30" ht="39.75" customHeight="1">
      <c r="B47" s="949" t="s">
        <v>370</v>
      </c>
      <c r="C47" s="949"/>
      <c r="D47" s="949"/>
      <c r="E47" s="949"/>
      <c r="F47" s="949"/>
      <c r="G47" s="949"/>
      <c r="H47" s="949"/>
      <c r="I47" s="949"/>
      <c r="J47" s="949"/>
      <c r="K47" s="949"/>
      <c r="L47" s="949"/>
      <c r="M47" s="949" t="s">
        <v>371</v>
      </c>
      <c r="N47" s="949"/>
      <c r="O47" s="949"/>
      <c r="P47" s="949"/>
      <c r="Q47" s="949"/>
      <c r="R47" s="949"/>
      <c r="S47" s="949"/>
      <c r="T47" s="949"/>
      <c r="U47" s="949"/>
      <c r="V47" s="949"/>
      <c r="W47" s="949"/>
    </row>
    <row r="48" spans="1:30" ht="15.75" thickBot="1"/>
    <row r="49" spans="1:30" ht="30" customHeight="1">
      <c r="A49" s="901" t="s">
        <v>116</v>
      </c>
      <c r="B49" s="848"/>
      <c r="C49" s="905" t="s">
        <v>110</v>
      </c>
      <c r="D49" s="905"/>
      <c r="E49" s="905"/>
      <c r="F49" s="905" t="s">
        <v>111</v>
      </c>
      <c r="G49" s="905"/>
      <c r="H49" s="906"/>
      <c r="I49" s="218"/>
      <c r="J49" s="218"/>
      <c r="K49" s="218"/>
      <c r="M49" s="901" t="s">
        <v>116</v>
      </c>
      <c r="N49" s="848"/>
      <c r="O49" s="905" t="s">
        <v>143</v>
      </c>
      <c r="P49" s="905"/>
      <c r="Q49" s="906"/>
    </row>
    <row r="50" spans="1:30" ht="30" customHeight="1">
      <c r="A50" s="902"/>
      <c r="B50" s="849"/>
      <c r="C50" s="97">
        <f>E50-2</f>
        <v>2018</v>
      </c>
      <c r="D50" s="97">
        <f>E50-1</f>
        <v>2019</v>
      </c>
      <c r="E50" s="97">
        <f>'1. П МО'!C10</f>
        <v>2020</v>
      </c>
      <c r="F50" s="97">
        <f>H50-2</f>
        <v>2018</v>
      </c>
      <c r="G50" s="97">
        <f>H50-1</f>
        <v>2019</v>
      </c>
      <c r="H50" s="250">
        <f>'1. П МО'!C10</f>
        <v>2020</v>
      </c>
      <c r="I50" s="219"/>
      <c r="J50" s="219"/>
      <c r="K50" s="219"/>
      <c r="M50" s="902"/>
      <c r="N50" s="849"/>
      <c r="O50" s="97">
        <f>Q50-2</f>
        <v>2018</v>
      </c>
      <c r="P50" s="97">
        <f>Q50-1</f>
        <v>2019</v>
      </c>
      <c r="Q50" s="250">
        <f>'1. П МО'!C10</f>
        <v>2020</v>
      </c>
    </row>
    <row r="51" spans="1:30" ht="20.100000000000001" customHeight="1">
      <c r="A51" s="902"/>
      <c r="B51" s="849"/>
      <c r="C51" s="251">
        <f>AD38+1</f>
        <v>136</v>
      </c>
      <c r="D51" s="251">
        <f>C51+1</f>
        <v>137</v>
      </c>
      <c r="E51" s="251">
        <f>D51+1</f>
        <v>138</v>
      </c>
      <c r="F51" s="251">
        <f>E51+1</f>
        <v>139</v>
      </c>
      <c r="G51" s="251">
        <f>F51+1</f>
        <v>140</v>
      </c>
      <c r="H51" s="252">
        <f>G51+1</f>
        <v>141</v>
      </c>
      <c r="I51" s="220"/>
      <c r="J51" s="220"/>
      <c r="K51" s="220"/>
      <c r="M51" s="902"/>
      <c r="N51" s="849"/>
      <c r="O51" s="251">
        <f>H51+1</f>
        <v>142</v>
      </c>
      <c r="P51" s="251">
        <f>O51+1</f>
        <v>143</v>
      </c>
      <c r="Q51" s="252">
        <f>P51+1</f>
        <v>144</v>
      </c>
    </row>
    <row r="52" spans="1:30" ht="30" customHeight="1">
      <c r="A52" s="844" t="s">
        <v>168</v>
      </c>
      <c r="B52" s="845"/>
      <c r="C52" s="166">
        <v>1</v>
      </c>
      <c r="D52" s="166">
        <v>1</v>
      </c>
      <c r="E52" s="326">
        <f>SUM('1. П КОЛЛЕКТИВЫ'!N12:N92)</f>
        <v>11</v>
      </c>
      <c r="F52" s="166">
        <v>9</v>
      </c>
      <c r="G52" s="166">
        <v>4</v>
      </c>
      <c r="H52" s="250">
        <f>SUM('1. П КОЛЛЕКТИВЫ'!S12:S92)</f>
        <v>1</v>
      </c>
      <c r="I52" s="12"/>
      <c r="J52" s="12"/>
      <c r="K52" s="12"/>
      <c r="M52" s="904" t="s">
        <v>185</v>
      </c>
      <c r="N52" s="892"/>
      <c r="O52" s="221">
        <v>0</v>
      </c>
      <c r="P52" s="221">
        <v>3</v>
      </c>
      <c r="Q52" s="327">
        <f>SUM('1. П КОЛЛЕКТИВЫ'!X12:X92)</f>
        <v>0</v>
      </c>
    </row>
    <row r="53" spans="1:30" ht="30" customHeight="1">
      <c r="A53" s="844" t="s">
        <v>166</v>
      </c>
      <c r="B53" s="845"/>
      <c r="C53" s="166">
        <v>22</v>
      </c>
      <c r="D53" s="166">
        <v>26</v>
      </c>
      <c r="E53" s="326">
        <f>SUM('1. П КОЛЛЕКТИВЫ'!O12:O92)</f>
        <v>9</v>
      </c>
      <c r="F53" s="166">
        <v>7</v>
      </c>
      <c r="G53" s="166">
        <v>16</v>
      </c>
      <c r="H53" s="250">
        <f>SUM('1. П КОЛЛЕКТИВЫ'!T12:T92)</f>
        <v>1</v>
      </c>
      <c r="I53" s="12"/>
      <c r="J53" s="12"/>
      <c r="K53" s="12"/>
      <c r="M53" s="904" t="s">
        <v>184</v>
      </c>
      <c r="N53" s="892"/>
      <c r="O53" s="221">
        <v>0</v>
      </c>
      <c r="P53" s="221">
        <v>0</v>
      </c>
      <c r="Q53" s="327">
        <f>SUM('1. П КОЛЛЕКТИВЫ'!Y12:Y92)</f>
        <v>0</v>
      </c>
    </row>
    <row r="54" spans="1:30" ht="30" customHeight="1">
      <c r="A54" s="844" t="s">
        <v>167</v>
      </c>
      <c r="B54" s="845"/>
      <c r="C54" s="166">
        <v>3</v>
      </c>
      <c r="D54" s="166">
        <v>1</v>
      </c>
      <c r="E54" s="326">
        <f>SUM('1. П КОЛЛЕКТИВЫ'!P12:P92)</f>
        <v>1</v>
      </c>
      <c r="F54" s="166">
        <v>4</v>
      </c>
      <c r="G54" s="166">
        <v>3</v>
      </c>
      <c r="H54" s="250">
        <f>SUM('1. П КОЛЛЕКТИВЫ'!U12:U92)</f>
        <v>4</v>
      </c>
      <c r="I54" s="12"/>
      <c r="J54" s="12"/>
      <c r="K54" s="12"/>
      <c r="M54" s="904" t="s">
        <v>186</v>
      </c>
      <c r="N54" s="892"/>
      <c r="O54" s="221">
        <v>0</v>
      </c>
      <c r="P54" s="221">
        <v>0</v>
      </c>
      <c r="Q54" s="327">
        <f>SUM('1. П КОЛЛЕКТИВЫ'!Z12:Z92)</f>
        <v>0</v>
      </c>
    </row>
    <row r="55" spans="1:30" ht="30" customHeight="1">
      <c r="A55" s="844" t="s">
        <v>169</v>
      </c>
      <c r="B55" s="845"/>
      <c r="C55" s="166">
        <v>21</v>
      </c>
      <c r="D55" s="166">
        <v>24</v>
      </c>
      <c r="E55" s="326">
        <f>SUM('1. П КОЛЛЕКТИВЫ'!Q12:Q92)</f>
        <v>7</v>
      </c>
      <c r="F55" s="166">
        <v>4</v>
      </c>
      <c r="G55" s="166">
        <v>11</v>
      </c>
      <c r="H55" s="250">
        <f>SUM('1. П КОЛЛЕКТИВЫ'!V12:V92)</f>
        <v>0</v>
      </c>
      <c r="I55" s="12"/>
      <c r="J55" s="12"/>
      <c r="K55" s="12"/>
      <c r="M55" s="904" t="s">
        <v>187</v>
      </c>
      <c r="N55" s="892"/>
      <c r="O55" s="221">
        <v>0</v>
      </c>
      <c r="P55" s="221">
        <v>0</v>
      </c>
      <c r="Q55" s="327">
        <f>SUM('1. П КОЛЛЕКТИВЫ'!AA12:AA92)</f>
        <v>0</v>
      </c>
    </row>
    <row r="56" spans="1:30" ht="30" customHeight="1" thickBot="1">
      <c r="A56" s="844" t="s">
        <v>170</v>
      </c>
      <c r="B56" s="845"/>
      <c r="C56" s="166">
        <v>4</v>
      </c>
      <c r="D56" s="166">
        <v>10</v>
      </c>
      <c r="E56" s="326">
        <f>SUM('1. П КОЛЛЕКТИВЫ'!Q12:Q92)</f>
        <v>7</v>
      </c>
      <c r="F56" s="166">
        <v>2</v>
      </c>
      <c r="G56" s="166">
        <v>2</v>
      </c>
      <c r="H56" s="250">
        <f>SUM('1. П КОЛЛЕКТИВЫ'!W12:W92)</f>
        <v>0</v>
      </c>
      <c r="I56" s="12"/>
      <c r="J56" s="12"/>
      <c r="K56" s="12"/>
      <c r="M56" s="911" t="s">
        <v>29</v>
      </c>
      <c r="N56" s="912"/>
      <c r="O56" s="166">
        <f>SUM(O52:O55)</f>
        <v>0</v>
      </c>
      <c r="P56" s="166">
        <f>SUM(P52:P55)</f>
        <v>3</v>
      </c>
      <c r="Q56" s="255">
        <f>SUM(Q52:Q55)</f>
        <v>0</v>
      </c>
    </row>
    <row r="57" spans="1:30" ht="30" customHeight="1" thickBot="1">
      <c r="A57" s="846" t="s">
        <v>29</v>
      </c>
      <c r="B57" s="847"/>
      <c r="C57" s="253">
        <f t="shared" ref="C57:H57" si="13">SUM(C52:C56)</f>
        <v>51</v>
      </c>
      <c r="D57" s="253">
        <f t="shared" si="13"/>
        <v>62</v>
      </c>
      <c r="E57" s="253">
        <f t="shared" si="13"/>
        <v>35</v>
      </c>
      <c r="F57" s="253">
        <f t="shared" si="13"/>
        <v>26</v>
      </c>
      <c r="G57" s="253">
        <f t="shared" si="13"/>
        <v>36</v>
      </c>
      <c r="H57" s="254">
        <f t="shared" si="13"/>
        <v>6</v>
      </c>
      <c r="I57" s="222"/>
      <c r="J57" s="222"/>
      <c r="K57" s="222"/>
      <c r="M57" s="913"/>
      <c r="N57" s="913"/>
      <c r="O57" s="222"/>
      <c r="P57" s="222"/>
      <c r="Q57" s="222"/>
    </row>
    <row r="59" spans="1:30" ht="19.5" customHeight="1">
      <c r="B59" s="117" t="s">
        <v>471</v>
      </c>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row>
    <row r="60" spans="1:30" ht="18" customHeight="1" thickBot="1"/>
    <row r="61" spans="1:30" ht="45.75" customHeight="1">
      <c r="A61" s="973" t="s">
        <v>0</v>
      </c>
      <c r="B61" s="943" t="s">
        <v>362</v>
      </c>
      <c r="C61" s="944"/>
      <c r="D61" s="944"/>
      <c r="E61" s="944"/>
      <c r="F61" s="944"/>
      <c r="G61" s="945"/>
      <c r="H61" s="848" t="s">
        <v>119</v>
      </c>
      <c r="I61" s="848"/>
      <c r="J61" s="848"/>
      <c r="K61" s="848"/>
      <c r="L61" s="976" t="s">
        <v>358</v>
      </c>
      <c r="M61" s="976"/>
      <c r="N61" s="976"/>
      <c r="O61" s="848" t="s">
        <v>118</v>
      </c>
      <c r="P61" s="848"/>
      <c r="Q61" s="848"/>
      <c r="R61" s="848"/>
      <c r="S61" s="848"/>
      <c r="T61" s="848"/>
      <c r="U61" s="848"/>
      <c r="V61" s="850" t="s">
        <v>120</v>
      </c>
      <c r="W61" s="850"/>
      <c r="X61" s="850"/>
      <c r="Y61" s="850" t="s">
        <v>121</v>
      </c>
      <c r="Z61" s="850"/>
      <c r="AA61" s="850"/>
      <c r="AB61" s="850"/>
      <c r="AC61" s="850"/>
      <c r="AD61" s="926"/>
    </row>
    <row r="62" spans="1:30" s="85" customFormat="1" ht="97.5" customHeight="1">
      <c r="A62" s="975"/>
      <c r="B62" s="946"/>
      <c r="C62" s="947"/>
      <c r="D62" s="947"/>
      <c r="E62" s="947"/>
      <c r="F62" s="947"/>
      <c r="G62" s="948"/>
      <c r="H62" s="596"/>
      <c r="I62" s="596"/>
      <c r="J62" s="596"/>
      <c r="K62" s="596"/>
      <c r="L62" s="977"/>
      <c r="M62" s="977"/>
      <c r="N62" s="977"/>
      <c r="O62" s="849"/>
      <c r="P62" s="849"/>
      <c r="Q62" s="849"/>
      <c r="R62" s="849"/>
      <c r="S62" s="849"/>
      <c r="T62" s="849"/>
      <c r="U62" s="849"/>
      <c r="V62" s="851"/>
      <c r="W62" s="851"/>
      <c r="X62" s="851"/>
      <c r="Y62" s="927" t="s">
        <v>124</v>
      </c>
      <c r="Z62" s="927"/>
      <c r="AA62" s="927" t="s">
        <v>122</v>
      </c>
      <c r="AB62" s="927"/>
      <c r="AC62" s="927" t="s">
        <v>123</v>
      </c>
      <c r="AD62" s="928"/>
    </row>
    <row r="63" spans="1:30" s="268" customFormat="1" ht="20.100000000000001" customHeight="1">
      <c r="A63" s="974"/>
      <c r="B63" s="899">
        <f>Q51+1</f>
        <v>145</v>
      </c>
      <c r="C63" s="900"/>
      <c r="D63" s="900"/>
      <c r="E63" s="900"/>
      <c r="F63" s="900"/>
      <c r="G63" s="900"/>
      <c r="H63" s="288"/>
      <c r="I63" s="289">
        <f>B63+1</f>
        <v>146</v>
      </c>
      <c r="J63" s="289"/>
      <c r="K63" s="290"/>
      <c r="L63" s="291"/>
      <c r="M63" s="292">
        <f>I63+1</f>
        <v>147</v>
      </c>
      <c r="N63" s="293"/>
      <c r="O63" s="899">
        <f>M63+1</f>
        <v>148</v>
      </c>
      <c r="P63" s="900"/>
      <c r="Q63" s="900"/>
      <c r="R63" s="900"/>
      <c r="S63" s="900"/>
      <c r="T63" s="900"/>
      <c r="U63" s="903"/>
      <c r="V63" s="899">
        <f>O63+1</f>
        <v>149</v>
      </c>
      <c r="W63" s="900"/>
      <c r="X63" s="903"/>
      <c r="Y63" s="838">
        <f>V63+1</f>
        <v>150</v>
      </c>
      <c r="Z63" s="840"/>
      <c r="AA63" s="838">
        <f>Y63+1</f>
        <v>151</v>
      </c>
      <c r="AB63" s="840"/>
      <c r="AC63" s="838">
        <f>AA63+1</f>
        <v>152</v>
      </c>
      <c r="AD63" s="898"/>
    </row>
    <row r="64" spans="1:30" ht="30" customHeight="1">
      <c r="A64" s="256" t="s">
        <v>440</v>
      </c>
      <c r="B64" s="588" t="s">
        <v>449</v>
      </c>
      <c r="C64" s="853"/>
      <c r="D64" s="853"/>
      <c r="E64" s="853"/>
      <c r="F64" s="853"/>
      <c r="G64" s="589"/>
      <c r="H64" s="940" t="s">
        <v>472</v>
      </c>
      <c r="I64" s="941"/>
      <c r="J64" s="941"/>
      <c r="K64" s="942"/>
      <c r="L64" s="588" t="s">
        <v>166</v>
      </c>
      <c r="M64" s="853"/>
      <c r="N64" s="589"/>
      <c r="O64" s="588" t="s">
        <v>473</v>
      </c>
      <c r="P64" s="853"/>
      <c r="Q64" s="853"/>
      <c r="R64" s="853"/>
      <c r="S64" s="853"/>
      <c r="T64" s="853"/>
      <c r="U64" s="589"/>
      <c r="V64" s="588" t="s">
        <v>474</v>
      </c>
      <c r="W64" s="853"/>
      <c r="X64" s="589"/>
      <c r="Y64" s="854">
        <v>1</v>
      </c>
      <c r="Z64" s="855"/>
      <c r="AA64" s="854"/>
      <c r="AB64" s="855"/>
      <c r="AC64" s="854"/>
      <c r="AD64" s="950"/>
    </row>
    <row r="65" spans="1:30" ht="50.1" customHeight="1">
      <c r="A65" s="257">
        <v>1</v>
      </c>
      <c r="B65" s="914" t="s">
        <v>909</v>
      </c>
      <c r="C65" s="915"/>
      <c r="D65" s="915"/>
      <c r="E65" s="915"/>
      <c r="F65" s="915"/>
      <c r="G65" s="916"/>
      <c r="H65" s="842" t="s">
        <v>910</v>
      </c>
      <c r="I65" s="842"/>
      <c r="J65" s="842"/>
      <c r="K65" s="842"/>
      <c r="L65" s="841" t="s">
        <v>168</v>
      </c>
      <c r="M65" s="841"/>
      <c r="N65" s="841"/>
      <c r="O65" s="584" t="s">
        <v>911</v>
      </c>
      <c r="P65" s="852"/>
      <c r="Q65" s="852"/>
      <c r="R65" s="852"/>
      <c r="S65" s="852"/>
      <c r="T65" s="852"/>
      <c r="U65" s="585"/>
      <c r="V65" s="842" t="s">
        <v>912</v>
      </c>
      <c r="W65" s="842"/>
      <c r="X65" s="842"/>
      <c r="Y65" s="841"/>
      <c r="Z65" s="841"/>
      <c r="AA65" s="841"/>
      <c r="AB65" s="841"/>
      <c r="AC65" s="842"/>
      <c r="AD65" s="843"/>
    </row>
    <row r="66" spans="1:30" ht="50.1" customHeight="1">
      <c r="A66" s="257">
        <v>2</v>
      </c>
      <c r="B66" s="914" t="s">
        <v>913</v>
      </c>
      <c r="C66" s="915"/>
      <c r="D66" s="915"/>
      <c r="E66" s="915"/>
      <c r="F66" s="915"/>
      <c r="G66" s="916"/>
      <c r="H66" s="842" t="s">
        <v>910</v>
      </c>
      <c r="I66" s="842"/>
      <c r="J66" s="842"/>
      <c r="K66" s="842"/>
      <c r="L66" s="841" t="s">
        <v>168</v>
      </c>
      <c r="M66" s="841"/>
      <c r="N66" s="841"/>
      <c r="O66" s="584" t="s">
        <v>911</v>
      </c>
      <c r="P66" s="852"/>
      <c r="Q66" s="852"/>
      <c r="R66" s="852"/>
      <c r="S66" s="852"/>
      <c r="T66" s="852"/>
      <c r="U66" s="585"/>
      <c r="V66" s="842" t="s">
        <v>912</v>
      </c>
      <c r="W66" s="842"/>
      <c r="X66" s="842"/>
      <c r="Y66" s="841"/>
      <c r="Z66" s="841"/>
      <c r="AA66" s="841"/>
      <c r="AB66" s="841"/>
      <c r="AC66" s="842"/>
      <c r="AD66" s="843"/>
    </row>
    <row r="67" spans="1:30" ht="50.1" customHeight="1">
      <c r="A67" s="257">
        <v>3</v>
      </c>
      <c r="B67" s="914" t="s">
        <v>914</v>
      </c>
      <c r="C67" s="915"/>
      <c r="D67" s="915"/>
      <c r="E67" s="915"/>
      <c r="F67" s="915"/>
      <c r="G67" s="916"/>
      <c r="H67" s="842" t="s">
        <v>910</v>
      </c>
      <c r="I67" s="842"/>
      <c r="J67" s="842"/>
      <c r="K67" s="842"/>
      <c r="L67" s="841" t="s">
        <v>168</v>
      </c>
      <c r="M67" s="841"/>
      <c r="N67" s="841"/>
      <c r="O67" s="584" t="s">
        <v>911</v>
      </c>
      <c r="P67" s="852"/>
      <c r="Q67" s="852"/>
      <c r="R67" s="852"/>
      <c r="S67" s="852"/>
      <c r="T67" s="852"/>
      <c r="U67" s="585"/>
      <c r="V67" s="842" t="s">
        <v>915</v>
      </c>
      <c r="W67" s="842"/>
      <c r="X67" s="842"/>
      <c r="Y67" s="841"/>
      <c r="Z67" s="841"/>
      <c r="AA67" s="841"/>
      <c r="AB67" s="841"/>
      <c r="AC67" s="842"/>
      <c r="AD67" s="843"/>
    </row>
    <row r="68" spans="1:30" ht="50.1" customHeight="1">
      <c r="A68" s="257">
        <v>4</v>
      </c>
      <c r="B68" s="914" t="s">
        <v>916</v>
      </c>
      <c r="C68" s="915"/>
      <c r="D68" s="915"/>
      <c r="E68" s="915"/>
      <c r="F68" s="915"/>
      <c r="G68" s="916"/>
      <c r="H68" s="842" t="s">
        <v>904</v>
      </c>
      <c r="I68" s="842"/>
      <c r="J68" s="842"/>
      <c r="K68" s="842"/>
      <c r="L68" s="841" t="s">
        <v>166</v>
      </c>
      <c r="M68" s="841"/>
      <c r="N68" s="841"/>
      <c r="O68" s="584" t="s">
        <v>917</v>
      </c>
      <c r="P68" s="852"/>
      <c r="Q68" s="852"/>
      <c r="R68" s="852"/>
      <c r="S68" s="852"/>
      <c r="T68" s="852"/>
      <c r="U68" s="585"/>
      <c r="V68" s="842" t="s">
        <v>204</v>
      </c>
      <c r="W68" s="842"/>
      <c r="X68" s="842"/>
      <c r="Y68" s="841"/>
      <c r="Z68" s="841"/>
      <c r="AA68" s="841">
        <v>1</v>
      </c>
      <c r="AB68" s="841"/>
      <c r="AC68" s="842"/>
      <c r="AD68" s="843"/>
    </row>
    <row r="69" spans="1:30" ht="50.1" customHeight="1">
      <c r="A69" s="257">
        <v>5</v>
      </c>
      <c r="B69" s="914" t="s">
        <v>918</v>
      </c>
      <c r="C69" s="915"/>
      <c r="D69" s="915"/>
      <c r="E69" s="915"/>
      <c r="F69" s="915"/>
      <c r="G69" s="916"/>
      <c r="H69" s="842" t="s">
        <v>472</v>
      </c>
      <c r="I69" s="842"/>
      <c r="J69" s="842"/>
      <c r="K69" s="842"/>
      <c r="L69" s="841" t="s">
        <v>167</v>
      </c>
      <c r="M69" s="841"/>
      <c r="N69" s="841"/>
      <c r="O69" s="841" t="s">
        <v>919</v>
      </c>
      <c r="P69" s="841"/>
      <c r="Q69" s="841"/>
      <c r="R69" s="841"/>
      <c r="S69" s="841"/>
      <c r="T69" s="841"/>
      <c r="U69" s="841"/>
      <c r="V69" s="842" t="s">
        <v>912</v>
      </c>
      <c r="W69" s="842"/>
      <c r="X69" s="842"/>
      <c r="Y69" s="841"/>
      <c r="Z69" s="841"/>
      <c r="AA69" s="841"/>
      <c r="AB69" s="841"/>
      <c r="AC69" s="842"/>
      <c r="AD69" s="843"/>
    </row>
    <row r="70" spans="1:30" ht="50.1" customHeight="1">
      <c r="A70" s="257">
        <v>6</v>
      </c>
      <c r="B70" s="914" t="s">
        <v>920</v>
      </c>
      <c r="C70" s="915"/>
      <c r="D70" s="915"/>
      <c r="E70" s="915"/>
      <c r="F70" s="915"/>
      <c r="G70" s="916"/>
      <c r="H70" s="842" t="s">
        <v>472</v>
      </c>
      <c r="I70" s="842"/>
      <c r="J70" s="842"/>
      <c r="K70" s="842"/>
      <c r="L70" s="841" t="s">
        <v>170</v>
      </c>
      <c r="M70" s="841"/>
      <c r="N70" s="841"/>
      <c r="O70" s="841" t="s">
        <v>921</v>
      </c>
      <c r="P70" s="841"/>
      <c r="Q70" s="841"/>
      <c r="R70" s="841"/>
      <c r="S70" s="841"/>
      <c r="T70" s="841"/>
      <c r="U70" s="841"/>
      <c r="V70" s="842" t="s">
        <v>474</v>
      </c>
      <c r="W70" s="842"/>
      <c r="X70" s="842"/>
      <c r="Y70" s="841">
        <v>1</v>
      </c>
      <c r="Z70" s="841"/>
      <c r="AA70" s="841"/>
      <c r="AB70" s="841"/>
      <c r="AC70" s="842"/>
      <c r="AD70" s="843"/>
    </row>
    <row r="71" spans="1:30" ht="50.1" customHeight="1">
      <c r="A71" s="257">
        <v>7</v>
      </c>
      <c r="B71" s="914" t="s">
        <v>922</v>
      </c>
      <c r="C71" s="915"/>
      <c r="D71" s="915"/>
      <c r="E71" s="915"/>
      <c r="F71" s="915"/>
      <c r="G71" s="916"/>
      <c r="H71" s="842" t="s">
        <v>923</v>
      </c>
      <c r="I71" s="842"/>
      <c r="J71" s="842"/>
      <c r="K71" s="842"/>
      <c r="L71" s="841" t="s">
        <v>168</v>
      </c>
      <c r="M71" s="841"/>
      <c r="N71" s="841"/>
      <c r="O71" s="841" t="s">
        <v>924</v>
      </c>
      <c r="P71" s="841"/>
      <c r="Q71" s="841"/>
      <c r="R71" s="841"/>
      <c r="S71" s="841"/>
      <c r="T71" s="841"/>
      <c r="U71" s="841"/>
      <c r="V71" s="842" t="s">
        <v>925</v>
      </c>
      <c r="W71" s="842"/>
      <c r="X71" s="842"/>
      <c r="Y71" s="841"/>
      <c r="Z71" s="841"/>
      <c r="AA71" s="841"/>
      <c r="AB71" s="841"/>
      <c r="AC71" s="842"/>
      <c r="AD71" s="843"/>
    </row>
    <row r="72" spans="1:30" ht="50.1" customHeight="1">
      <c r="A72" s="257">
        <v>8</v>
      </c>
      <c r="B72" s="914" t="s">
        <v>920</v>
      </c>
      <c r="C72" s="915"/>
      <c r="D72" s="915"/>
      <c r="E72" s="915"/>
      <c r="F72" s="915"/>
      <c r="G72" s="916"/>
      <c r="H72" s="842" t="s">
        <v>472</v>
      </c>
      <c r="I72" s="842"/>
      <c r="J72" s="842"/>
      <c r="K72" s="842"/>
      <c r="L72" s="841" t="s">
        <v>166</v>
      </c>
      <c r="M72" s="841"/>
      <c r="N72" s="841"/>
      <c r="O72" s="841" t="s">
        <v>926</v>
      </c>
      <c r="P72" s="841"/>
      <c r="Q72" s="841"/>
      <c r="R72" s="841"/>
      <c r="S72" s="841"/>
      <c r="T72" s="841"/>
      <c r="U72" s="841"/>
      <c r="V72" s="842" t="s">
        <v>925</v>
      </c>
      <c r="W72" s="842"/>
      <c r="X72" s="842"/>
      <c r="Y72" s="841"/>
      <c r="Z72" s="841"/>
      <c r="AA72" s="841">
        <v>1</v>
      </c>
      <c r="AB72" s="841"/>
      <c r="AC72" s="842"/>
      <c r="AD72" s="843"/>
    </row>
    <row r="73" spans="1:30" ht="50.1" customHeight="1">
      <c r="A73" s="257">
        <v>9</v>
      </c>
      <c r="B73" s="914" t="s">
        <v>927</v>
      </c>
      <c r="C73" s="915"/>
      <c r="D73" s="915"/>
      <c r="E73" s="915"/>
      <c r="F73" s="915"/>
      <c r="G73" s="916"/>
      <c r="H73" s="923" t="s">
        <v>472</v>
      </c>
      <c r="I73" s="924"/>
      <c r="J73" s="924"/>
      <c r="K73" s="925"/>
      <c r="L73" s="601" t="s">
        <v>169</v>
      </c>
      <c r="M73" s="929"/>
      <c r="N73" s="930"/>
      <c r="O73" s="601" t="s">
        <v>928</v>
      </c>
      <c r="P73" s="929"/>
      <c r="Q73" s="929"/>
      <c r="R73" s="929"/>
      <c r="S73" s="929"/>
      <c r="T73" s="929"/>
      <c r="U73" s="930"/>
      <c r="V73" s="923" t="s">
        <v>925</v>
      </c>
      <c r="W73" s="924"/>
      <c r="X73" s="925"/>
      <c r="Y73" s="931"/>
      <c r="Z73" s="932"/>
      <c r="AA73" s="931"/>
      <c r="AB73" s="932"/>
      <c r="AC73" s="963"/>
      <c r="AD73" s="964"/>
    </row>
    <row r="74" spans="1:30" ht="50.1" customHeight="1">
      <c r="A74" s="257">
        <v>10</v>
      </c>
      <c r="B74" s="914" t="s">
        <v>918</v>
      </c>
      <c r="C74" s="915"/>
      <c r="D74" s="915"/>
      <c r="E74" s="915"/>
      <c r="F74" s="915"/>
      <c r="G74" s="916"/>
      <c r="H74" s="842" t="s">
        <v>929</v>
      </c>
      <c r="I74" s="842"/>
      <c r="J74" s="842"/>
      <c r="K74" s="842"/>
      <c r="L74" s="841" t="s">
        <v>170</v>
      </c>
      <c r="M74" s="841"/>
      <c r="N74" s="841"/>
      <c r="O74" s="584" t="s">
        <v>930</v>
      </c>
      <c r="P74" s="852"/>
      <c r="Q74" s="852"/>
      <c r="R74" s="852"/>
      <c r="S74" s="852"/>
      <c r="T74" s="852"/>
      <c r="U74" s="585"/>
      <c r="V74" s="842" t="s">
        <v>931</v>
      </c>
      <c r="W74" s="842"/>
      <c r="X74" s="842"/>
      <c r="Y74" s="841"/>
      <c r="Z74" s="841"/>
      <c r="AA74" s="841"/>
      <c r="AB74" s="841"/>
      <c r="AC74" s="842"/>
      <c r="AD74" s="843"/>
    </row>
    <row r="75" spans="1:30" ht="50.1" customHeight="1">
      <c r="A75" s="555">
        <v>11</v>
      </c>
      <c r="B75" s="536" t="s">
        <v>932</v>
      </c>
      <c r="C75" s="537"/>
      <c r="D75" s="537"/>
      <c r="E75" s="537"/>
      <c r="F75" s="537"/>
      <c r="G75" s="538"/>
      <c r="H75" s="923" t="s">
        <v>933</v>
      </c>
      <c r="I75" s="924"/>
      <c r="J75" s="924"/>
      <c r="K75" s="925"/>
      <c r="L75" s="601" t="s">
        <v>170</v>
      </c>
      <c r="M75" s="929"/>
      <c r="N75" s="930"/>
      <c r="O75" s="966" t="s">
        <v>934</v>
      </c>
      <c r="P75" s="967"/>
      <c r="Q75" s="967"/>
      <c r="R75" s="967"/>
      <c r="S75" s="967"/>
      <c r="T75" s="967"/>
      <c r="U75" s="968"/>
      <c r="V75" s="963" t="s">
        <v>935</v>
      </c>
      <c r="W75" s="1002"/>
      <c r="X75" s="1003"/>
      <c r="Y75" s="931"/>
      <c r="Z75" s="932"/>
      <c r="AA75" s="931"/>
      <c r="AB75" s="932"/>
      <c r="AC75" s="963"/>
      <c r="AD75" s="964"/>
    </row>
    <row r="76" spans="1:30" ht="50.1" customHeight="1">
      <c r="A76" s="555">
        <v>12</v>
      </c>
      <c r="B76" s="536" t="s">
        <v>936</v>
      </c>
      <c r="C76" s="537"/>
      <c r="D76" s="537"/>
      <c r="E76" s="537"/>
      <c r="F76" s="537"/>
      <c r="G76" s="538"/>
      <c r="H76" s="923" t="s">
        <v>933</v>
      </c>
      <c r="I76" s="924"/>
      <c r="J76" s="924"/>
      <c r="K76" s="925"/>
      <c r="L76" s="601" t="s">
        <v>170</v>
      </c>
      <c r="M76" s="929"/>
      <c r="N76" s="930"/>
      <c r="O76" s="601" t="s">
        <v>937</v>
      </c>
      <c r="P76" s="929"/>
      <c r="Q76" s="929"/>
      <c r="R76" s="929"/>
      <c r="S76" s="929"/>
      <c r="T76" s="929"/>
      <c r="U76" s="930"/>
      <c r="V76" s="923" t="s">
        <v>912</v>
      </c>
      <c r="W76" s="924"/>
      <c r="X76" s="925"/>
      <c r="Y76" s="931"/>
      <c r="Z76" s="932"/>
      <c r="AA76" s="931"/>
      <c r="AB76" s="932"/>
      <c r="AC76" s="963"/>
      <c r="AD76" s="964"/>
    </row>
    <row r="77" spans="1:30" ht="50.1" customHeight="1">
      <c r="A77" s="555">
        <v>13</v>
      </c>
      <c r="B77" s="914" t="s">
        <v>938</v>
      </c>
      <c r="C77" s="965"/>
      <c r="D77" s="965"/>
      <c r="E77" s="965"/>
      <c r="F77" s="965"/>
      <c r="G77" s="538"/>
      <c r="H77" s="923" t="s">
        <v>472</v>
      </c>
      <c r="I77" s="924"/>
      <c r="J77" s="924"/>
      <c r="K77" s="925"/>
      <c r="L77" s="601" t="s">
        <v>169</v>
      </c>
      <c r="M77" s="929"/>
      <c r="N77" s="930"/>
      <c r="O77" s="966" t="s">
        <v>939</v>
      </c>
      <c r="P77" s="967"/>
      <c r="Q77" s="967"/>
      <c r="R77" s="967"/>
      <c r="S77" s="967"/>
      <c r="T77" s="967"/>
      <c r="U77" s="968"/>
      <c r="V77" s="923" t="s">
        <v>474</v>
      </c>
      <c r="W77" s="924"/>
      <c r="X77" s="925"/>
      <c r="Y77" s="931"/>
      <c r="Z77" s="932"/>
      <c r="AA77" s="931">
        <v>1</v>
      </c>
      <c r="AB77" s="932"/>
      <c r="AC77" s="963"/>
      <c r="AD77" s="964"/>
    </row>
    <row r="78" spans="1:30" ht="50.1" customHeight="1">
      <c r="A78" s="555">
        <v>14</v>
      </c>
      <c r="B78" s="978" t="s">
        <v>938</v>
      </c>
      <c r="C78" s="965"/>
      <c r="D78" s="965"/>
      <c r="E78" s="965"/>
      <c r="F78" s="965"/>
      <c r="G78" s="979"/>
      <c r="H78" s="923" t="s">
        <v>615</v>
      </c>
      <c r="I78" s="924"/>
      <c r="J78" s="924"/>
      <c r="K78" s="925"/>
      <c r="L78" s="601" t="s">
        <v>166</v>
      </c>
      <c r="M78" s="929"/>
      <c r="N78" s="930"/>
      <c r="O78" s="966" t="s">
        <v>940</v>
      </c>
      <c r="P78" s="967"/>
      <c r="Q78" s="967"/>
      <c r="R78" s="967"/>
      <c r="S78" s="967"/>
      <c r="T78" s="967"/>
      <c r="U78" s="968"/>
      <c r="V78" s="923" t="s">
        <v>925</v>
      </c>
      <c r="W78" s="924"/>
      <c r="X78" s="925"/>
      <c r="Y78" s="931"/>
      <c r="Z78" s="932"/>
      <c r="AA78" s="931">
        <v>1</v>
      </c>
      <c r="AB78" s="932"/>
      <c r="AC78" s="963"/>
      <c r="AD78" s="964"/>
    </row>
    <row r="79" spans="1:30" ht="50.1" customHeight="1">
      <c r="A79" s="555">
        <v>15</v>
      </c>
      <c r="B79" s="536" t="s">
        <v>941</v>
      </c>
      <c r="C79" s="537"/>
      <c r="D79" s="537"/>
      <c r="E79" s="537"/>
      <c r="F79" s="537"/>
      <c r="G79" s="538"/>
      <c r="H79" s="923" t="s">
        <v>472</v>
      </c>
      <c r="I79" s="924"/>
      <c r="J79" s="924"/>
      <c r="K79" s="925"/>
      <c r="L79" s="601" t="s">
        <v>169</v>
      </c>
      <c r="M79" s="929"/>
      <c r="N79" s="930"/>
      <c r="O79" s="966" t="s">
        <v>939</v>
      </c>
      <c r="P79" s="967"/>
      <c r="Q79" s="967"/>
      <c r="R79" s="967"/>
      <c r="S79" s="967"/>
      <c r="T79" s="967"/>
      <c r="U79" s="968"/>
      <c r="V79" s="923" t="s">
        <v>942</v>
      </c>
      <c r="W79" s="924"/>
      <c r="X79" s="925"/>
      <c r="Y79" s="931"/>
      <c r="Z79" s="932"/>
      <c r="AA79" s="931">
        <v>1</v>
      </c>
      <c r="AB79" s="932"/>
      <c r="AC79" s="963"/>
      <c r="AD79" s="964"/>
    </row>
    <row r="80" spans="1:30" ht="50.1" customHeight="1">
      <c r="A80" s="555">
        <v>16</v>
      </c>
      <c r="B80" s="536" t="s">
        <v>943</v>
      </c>
      <c r="C80" s="537"/>
      <c r="D80" s="537"/>
      <c r="E80" s="537"/>
      <c r="F80" s="537"/>
      <c r="G80" s="538"/>
      <c r="H80" s="542" t="s">
        <v>472</v>
      </c>
      <c r="I80" s="543"/>
      <c r="J80" s="543"/>
      <c r="K80" s="544"/>
      <c r="L80" s="533" t="s">
        <v>169</v>
      </c>
      <c r="M80" s="545"/>
      <c r="N80" s="546"/>
      <c r="O80" s="584" t="s">
        <v>939</v>
      </c>
      <c r="P80" s="965"/>
      <c r="Q80" s="965"/>
      <c r="R80" s="965"/>
      <c r="S80" s="965"/>
      <c r="T80" s="965"/>
      <c r="U80" s="979"/>
      <c r="V80" s="1004" t="s">
        <v>474</v>
      </c>
      <c r="W80" s="965"/>
      <c r="Y80" s="547"/>
      <c r="Z80" s="546"/>
      <c r="AA80" s="548">
        <v>1</v>
      </c>
      <c r="AB80" s="546"/>
      <c r="AC80" s="549"/>
      <c r="AD80" s="550"/>
    </row>
    <row r="81" spans="1:30" ht="50.1" customHeight="1">
      <c r="A81" s="555">
        <v>17</v>
      </c>
      <c r="B81" s="536" t="s">
        <v>943</v>
      </c>
      <c r="C81" s="537"/>
      <c r="D81" s="537"/>
      <c r="E81" s="537"/>
      <c r="F81" s="537"/>
      <c r="G81" s="538"/>
      <c r="H81" s="542" t="s">
        <v>615</v>
      </c>
      <c r="I81" s="543"/>
      <c r="J81" s="543"/>
      <c r="K81" s="544"/>
      <c r="L81" s="548" t="s">
        <v>166</v>
      </c>
      <c r="M81" s="545"/>
      <c r="N81" s="546"/>
      <c r="O81" s="584" t="s">
        <v>940</v>
      </c>
      <c r="P81" s="965"/>
      <c r="Q81" s="965"/>
      <c r="R81" s="965"/>
      <c r="S81" s="965"/>
      <c r="T81" s="965"/>
      <c r="U81" s="979"/>
      <c r="V81" s="923" t="s">
        <v>944</v>
      </c>
      <c r="W81" s="965"/>
      <c r="X81" s="544"/>
      <c r="Y81" s="548"/>
      <c r="Z81" s="546"/>
      <c r="AA81" s="548">
        <v>1</v>
      </c>
      <c r="AB81" s="546"/>
      <c r="AC81" s="549"/>
      <c r="AD81" s="550"/>
    </row>
    <row r="82" spans="1:30" ht="50.1" customHeight="1">
      <c r="A82" s="555">
        <v>18</v>
      </c>
      <c r="B82" s="536" t="s">
        <v>945</v>
      </c>
      <c r="C82" s="537"/>
      <c r="D82" s="537"/>
      <c r="E82" s="537"/>
      <c r="F82" s="537"/>
      <c r="G82" s="538"/>
      <c r="H82" s="923" t="s">
        <v>946</v>
      </c>
      <c r="I82" s="924"/>
      <c r="J82" s="924"/>
      <c r="K82" s="925"/>
      <c r="L82" s="601" t="s">
        <v>168</v>
      </c>
      <c r="M82" s="929"/>
      <c r="N82" s="930"/>
      <c r="O82" s="584" t="s">
        <v>947</v>
      </c>
      <c r="P82" s="852"/>
      <c r="Q82" s="852"/>
      <c r="R82" s="852"/>
      <c r="S82" s="852"/>
      <c r="T82" s="852"/>
      <c r="U82" s="585"/>
      <c r="V82" s="923" t="s">
        <v>948</v>
      </c>
      <c r="W82" s="924"/>
      <c r="X82" s="925"/>
      <c r="Y82" s="931"/>
      <c r="Z82" s="932"/>
      <c r="AA82" s="931"/>
      <c r="AB82" s="932"/>
      <c r="AC82" s="963"/>
      <c r="AD82" s="964"/>
    </row>
    <row r="83" spans="1:30" ht="50.1" customHeight="1">
      <c r="A83" s="555">
        <v>19</v>
      </c>
      <c r="B83" s="914" t="s">
        <v>950</v>
      </c>
      <c r="C83" s="965"/>
      <c r="D83" s="537"/>
      <c r="E83" s="537"/>
      <c r="F83" s="537"/>
      <c r="G83" s="538"/>
      <c r="H83" s="923" t="s">
        <v>946</v>
      </c>
      <c r="I83" s="982"/>
      <c r="J83" s="982"/>
      <c r="K83" s="982"/>
      <c r="L83" s="929" t="s">
        <v>168</v>
      </c>
      <c r="M83" s="965"/>
      <c r="N83" s="979"/>
      <c r="O83" s="584" t="s">
        <v>947</v>
      </c>
      <c r="P83" s="980"/>
      <c r="Q83" s="980"/>
      <c r="R83" s="980"/>
      <c r="S83" s="980"/>
      <c r="T83" s="980"/>
      <c r="U83" s="981"/>
      <c r="V83" s="963" t="s">
        <v>949</v>
      </c>
      <c r="W83" s="965"/>
      <c r="X83" s="551"/>
      <c r="Y83" s="548"/>
      <c r="Z83" s="546"/>
      <c r="AA83" s="548"/>
      <c r="AB83" s="546"/>
      <c r="AC83" s="549"/>
      <c r="AD83" s="550"/>
    </row>
    <row r="84" spans="1:30" ht="50.1" customHeight="1">
      <c r="A84" s="555">
        <v>20</v>
      </c>
      <c r="B84" s="914" t="s">
        <v>950</v>
      </c>
      <c r="C84" s="965"/>
      <c r="D84" s="965"/>
      <c r="E84" s="537"/>
      <c r="F84" s="537"/>
      <c r="G84" s="538"/>
      <c r="H84" s="549" t="s">
        <v>615</v>
      </c>
      <c r="I84" s="552"/>
      <c r="J84" s="552"/>
      <c r="K84" s="551"/>
      <c r="L84" s="931" t="s">
        <v>169</v>
      </c>
      <c r="M84" s="965"/>
      <c r="N84" s="546"/>
      <c r="O84" s="983" t="s">
        <v>951</v>
      </c>
      <c r="P84" s="984"/>
      <c r="Q84" s="984"/>
      <c r="R84" s="984"/>
      <c r="S84" s="984"/>
      <c r="T84" s="984"/>
      <c r="U84" s="985"/>
      <c r="V84" s="963" t="s">
        <v>952</v>
      </c>
      <c r="W84" s="965"/>
      <c r="X84" s="979"/>
      <c r="Y84" s="548"/>
      <c r="Z84" s="546"/>
      <c r="AA84" s="548"/>
      <c r="AB84" s="546"/>
      <c r="AC84" s="549">
        <v>1</v>
      </c>
      <c r="AD84" s="550"/>
    </row>
    <row r="85" spans="1:30" ht="50.1" customHeight="1">
      <c r="A85" s="555">
        <v>21</v>
      </c>
      <c r="B85" s="536" t="s">
        <v>953</v>
      </c>
      <c r="C85" s="553"/>
      <c r="D85" s="553"/>
      <c r="E85" s="537"/>
      <c r="F85" s="537"/>
      <c r="G85" s="538"/>
      <c r="H85" s="552" t="s">
        <v>615</v>
      </c>
      <c r="J85" s="552"/>
      <c r="K85" s="551"/>
      <c r="L85" s="986" t="s">
        <v>169</v>
      </c>
      <c r="M85" s="987"/>
      <c r="N85" s="988"/>
      <c r="O85" s="983" t="s">
        <v>951</v>
      </c>
      <c r="P85" s="984"/>
      <c r="Q85" s="984"/>
      <c r="R85" s="984"/>
      <c r="T85" s="554"/>
      <c r="V85" s="923" t="s">
        <v>954</v>
      </c>
      <c r="W85" s="982"/>
      <c r="X85" s="989"/>
      <c r="Y85" s="548"/>
      <c r="Z85" s="546"/>
      <c r="AA85" s="548"/>
      <c r="AB85" s="546"/>
      <c r="AC85" s="549">
        <v>1</v>
      </c>
      <c r="AD85" s="550"/>
    </row>
    <row r="86" spans="1:30" ht="50.1" customHeight="1">
      <c r="A86" s="555">
        <v>22</v>
      </c>
      <c r="B86" s="914" t="s">
        <v>955</v>
      </c>
      <c r="C86" s="915"/>
      <c r="D86" s="915"/>
      <c r="E86" s="915"/>
      <c r="F86" s="915"/>
      <c r="G86" s="916"/>
      <c r="L86" s="841" t="s">
        <v>168</v>
      </c>
      <c r="M86" s="841"/>
      <c r="N86" s="841"/>
      <c r="O86" s="584" t="s">
        <v>947</v>
      </c>
      <c r="P86" s="852"/>
      <c r="Q86" s="852"/>
      <c r="R86" s="852"/>
      <c r="S86" s="852"/>
      <c r="T86" s="852"/>
      <c r="U86" s="585"/>
      <c r="V86" s="842" t="s">
        <v>925</v>
      </c>
      <c r="W86" s="842"/>
      <c r="X86" s="842"/>
      <c r="Y86" s="841"/>
      <c r="Z86" s="841"/>
      <c r="AA86" s="841"/>
      <c r="AB86" s="841"/>
      <c r="AC86" s="842"/>
      <c r="AD86" s="843"/>
    </row>
    <row r="87" spans="1:30" ht="50.1" customHeight="1" thickBot="1">
      <c r="A87" s="555">
        <v>23</v>
      </c>
      <c r="B87" s="960" t="s">
        <v>956</v>
      </c>
      <c r="C87" s="961"/>
      <c r="D87" s="961"/>
      <c r="E87" s="961"/>
      <c r="F87" s="961"/>
      <c r="G87" s="962"/>
      <c r="H87" s="990" t="s">
        <v>946</v>
      </c>
      <c r="I87" s="990"/>
      <c r="J87" s="990"/>
      <c r="K87" s="990"/>
      <c r="L87" s="997" t="s">
        <v>168</v>
      </c>
      <c r="M87" s="997"/>
      <c r="N87" s="997"/>
      <c r="O87" s="998" t="s">
        <v>947</v>
      </c>
      <c r="P87" s="999"/>
      <c r="Q87" s="999"/>
      <c r="R87" s="999"/>
      <c r="S87" s="999"/>
      <c r="T87" s="999"/>
      <c r="U87" s="1000"/>
      <c r="V87" s="990" t="s">
        <v>948</v>
      </c>
      <c r="W87" s="990"/>
      <c r="X87" s="990"/>
      <c r="Y87" s="997"/>
      <c r="Z87" s="997"/>
      <c r="AA87" s="997"/>
      <c r="AB87" s="997"/>
      <c r="AC87" s="990"/>
      <c r="AD87" s="1001"/>
    </row>
    <row r="88" spans="1:30" ht="50.1" customHeight="1" thickBot="1">
      <c r="A88" s="258" t="s">
        <v>37</v>
      </c>
      <c r="B88" s="960"/>
      <c r="C88" s="961"/>
      <c r="D88" s="961"/>
      <c r="E88" s="961"/>
      <c r="F88" s="961"/>
      <c r="G88" s="962"/>
      <c r="H88" s="917"/>
      <c r="I88" s="918"/>
      <c r="J88" s="918"/>
      <c r="K88" s="919"/>
      <c r="L88" s="920"/>
      <c r="M88" s="921"/>
      <c r="N88" s="922"/>
      <c r="O88" s="920"/>
      <c r="P88" s="921"/>
      <c r="Q88" s="921"/>
      <c r="R88" s="921"/>
      <c r="S88" s="921"/>
      <c r="T88" s="921"/>
      <c r="U88" s="922"/>
      <c r="V88" s="917"/>
      <c r="W88" s="918"/>
      <c r="X88" s="919"/>
      <c r="Y88" s="920"/>
      <c r="Z88" s="922"/>
      <c r="AA88" s="920"/>
      <c r="AB88" s="922"/>
      <c r="AC88" s="917"/>
      <c r="AD88" s="959"/>
    </row>
    <row r="90" spans="1:30" ht="15.75" customHeight="1">
      <c r="B90" s="117" t="s">
        <v>577</v>
      </c>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row>
    <row r="91" spans="1:30" ht="16.5" customHeight="1" thickBot="1">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row>
    <row r="92" spans="1:30" ht="39" customHeight="1">
      <c r="A92" s="973" t="s">
        <v>0</v>
      </c>
      <c r="B92" s="955" t="s">
        <v>362</v>
      </c>
      <c r="C92" s="956"/>
      <c r="D92" s="956"/>
      <c r="E92" s="956"/>
      <c r="F92" s="956"/>
      <c r="G92" s="957"/>
      <c r="H92" s="955" t="s">
        <v>147</v>
      </c>
      <c r="I92" s="956"/>
      <c r="J92" s="956"/>
      <c r="K92" s="957"/>
      <c r="L92" s="955" t="s">
        <v>146</v>
      </c>
      <c r="M92" s="956"/>
      <c r="N92" s="956"/>
      <c r="O92" s="956"/>
      <c r="P92" s="956"/>
      <c r="Q92" s="956"/>
      <c r="R92" s="956"/>
      <c r="S92" s="956"/>
      <c r="T92" s="957"/>
      <c r="U92" s="955" t="s">
        <v>144</v>
      </c>
      <c r="V92" s="956"/>
      <c r="W92" s="956"/>
      <c r="X92" s="956"/>
      <c r="Y92" s="956"/>
      <c r="Z92" s="957"/>
      <c r="AA92" s="955" t="s">
        <v>145</v>
      </c>
      <c r="AB92" s="956"/>
      <c r="AC92" s="956"/>
      <c r="AD92" s="958"/>
    </row>
    <row r="93" spans="1:30" s="287" customFormat="1" ht="20.100000000000001" customHeight="1">
      <c r="A93" s="974"/>
      <c r="B93" s="838">
        <f>AC63+1</f>
        <v>153</v>
      </c>
      <c r="C93" s="839"/>
      <c r="D93" s="839"/>
      <c r="E93" s="839"/>
      <c r="F93" s="839"/>
      <c r="G93" s="840"/>
      <c r="H93" s="838">
        <f>B93+1</f>
        <v>154</v>
      </c>
      <c r="I93" s="839"/>
      <c r="J93" s="839"/>
      <c r="K93" s="840"/>
      <c r="L93" s="838">
        <f>H93+1</f>
        <v>155</v>
      </c>
      <c r="M93" s="839"/>
      <c r="N93" s="839"/>
      <c r="O93" s="839"/>
      <c r="P93" s="839"/>
      <c r="Q93" s="839"/>
      <c r="R93" s="839"/>
      <c r="S93" s="839"/>
      <c r="T93" s="840"/>
      <c r="U93" s="838">
        <f>L93+1</f>
        <v>156</v>
      </c>
      <c r="V93" s="839"/>
      <c r="W93" s="839"/>
      <c r="X93" s="839"/>
      <c r="Y93" s="839"/>
      <c r="Z93" s="840"/>
      <c r="AA93" s="303"/>
      <c r="AB93" s="304">
        <f>U93+1</f>
        <v>157</v>
      </c>
      <c r="AC93" s="304"/>
      <c r="AD93" s="305"/>
    </row>
    <row r="94" spans="1:30" s="223" customFormat="1" ht="30" customHeight="1">
      <c r="A94" s="256" t="s">
        <v>440</v>
      </c>
      <c r="B94" s="588" t="s">
        <v>449</v>
      </c>
      <c r="C94" s="853"/>
      <c r="D94" s="853"/>
      <c r="E94" s="853"/>
      <c r="F94" s="853"/>
      <c r="G94" s="589"/>
      <c r="H94" s="991" t="s">
        <v>477</v>
      </c>
      <c r="I94" s="992"/>
      <c r="J94" s="992"/>
      <c r="K94" s="993"/>
      <c r="L94" s="994" t="s">
        <v>481</v>
      </c>
      <c r="M94" s="995"/>
      <c r="N94" s="995"/>
      <c r="O94" s="995"/>
      <c r="P94" s="995"/>
      <c r="Q94" s="995"/>
      <c r="R94" s="995"/>
      <c r="S94" s="995"/>
      <c r="T94" s="996"/>
      <c r="U94" s="994" t="s">
        <v>478</v>
      </c>
      <c r="V94" s="995"/>
      <c r="W94" s="995"/>
      <c r="X94" s="995"/>
      <c r="Y94" s="995"/>
      <c r="Z94" s="996"/>
      <c r="AA94" s="835">
        <v>43983</v>
      </c>
      <c r="AB94" s="836"/>
      <c r="AC94" s="836"/>
      <c r="AD94" s="837"/>
    </row>
    <row r="95" spans="1:30" ht="50.1" customHeight="1">
      <c r="A95" s="259">
        <v>1</v>
      </c>
      <c r="B95" s="601" t="s">
        <v>957</v>
      </c>
      <c r="C95" s="929"/>
      <c r="D95" s="929"/>
      <c r="E95" s="929"/>
      <c r="F95" s="929"/>
      <c r="G95" s="930"/>
      <c r="H95" s="601" t="s">
        <v>958</v>
      </c>
      <c r="I95" s="929"/>
      <c r="J95" s="929"/>
      <c r="K95" s="930"/>
      <c r="L95" s="601" t="s">
        <v>959</v>
      </c>
      <c r="M95" s="929"/>
      <c r="N95" s="929"/>
      <c r="O95" s="929"/>
      <c r="P95" s="929"/>
      <c r="Q95" s="929"/>
      <c r="R95" s="929"/>
      <c r="S95" s="929"/>
      <c r="T95" s="930"/>
      <c r="U95" s="601" t="s">
        <v>960</v>
      </c>
      <c r="V95" s="929"/>
      <c r="W95" s="929"/>
      <c r="X95" s="929"/>
      <c r="Y95" s="929"/>
      <c r="Z95" s="930"/>
      <c r="AA95" s="952">
        <v>43831</v>
      </c>
      <c r="AB95" s="953"/>
      <c r="AC95" s="953"/>
      <c r="AD95" s="954"/>
    </row>
    <row r="96" spans="1:30" ht="50.1" customHeight="1">
      <c r="A96" s="259">
        <v>2</v>
      </c>
      <c r="B96" s="601" t="s">
        <v>961</v>
      </c>
      <c r="C96" s="929"/>
      <c r="D96" s="929"/>
      <c r="E96" s="929"/>
      <c r="F96" s="929"/>
      <c r="G96" s="930"/>
      <c r="H96" s="601" t="s">
        <v>916</v>
      </c>
      <c r="I96" s="929"/>
      <c r="J96" s="929"/>
      <c r="K96" s="930"/>
      <c r="L96" s="601" t="s">
        <v>962</v>
      </c>
      <c r="M96" s="929"/>
      <c r="N96" s="929"/>
      <c r="O96" s="929"/>
      <c r="P96" s="929"/>
      <c r="Q96" s="929"/>
      <c r="R96" s="929"/>
      <c r="S96" s="929"/>
      <c r="T96" s="930"/>
      <c r="U96" s="601" t="s">
        <v>910</v>
      </c>
      <c r="V96" s="929"/>
      <c r="W96" s="929"/>
      <c r="X96" s="929"/>
      <c r="Y96" s="929"/>
      <c r="Z96" s="930"/>
      <c r="AA96" s="952">
        <v>43831</v>
      </c>
      <c r="AB96" s="953"/>
      <c r="AC96" s="953"/>
      <c r="AD96" s="954"/>
    </row>
    <row r="97" spans="1:30" ht="50.1" customHeight="1">
      <c r="A97" s="259">
        <v>3</v>
      </c>
      <c r="B97" s="601" t="s">
        <v>957</v>
      </c>
      <c r="C97" s="929"/>
      <c r="D97" s="929"/>
      <c r="E97" s="929"/>
      <c r="F97" s="929"/>
      <c r="G97" s="930"/>
      <c r="H97" s="601" t="s">
        <v>958</v>
      </c>
      <c r="I97" s="929"/>
      <c r="J97" s="929"/>
      <c r="K97" s="930"/>
      <c r="L97" s="601" t="s">
        <v>963</v>
      </c>
      <c r="M97" s="929"/>
      <c r="N97" s="929"/>
      <c r="O97" s="929"/>
      <c r="P97" s="929"/>
      <c r="Q97" s="929"/>
      <c r="R97" s="929"/>
      <c r="S97" s="929"/>
      <c r="T97" s="930"/>
      <c r="U97" s="601" t="s">
        <v>904</v>
      </c>
      <c r="V97" s="929"/>
      <c r="W97" s="929"/>
      <c r="X97" s="929"/>
      <c r="Y97" s="929"/>
      <c r="Z97" s="930"/>
      <c r="AA97" s="952">
        <v>43862</v>
      </c>
      <c r="AB97" s="953"/>
      <c r="AC97" s="953"/>
      <c r="AD97" s="954"/>
    </row>
    <row r="98" spans="1:30" ht="50.1" customHeight="1">
      <c r="A98" s="259">
        <v>4</v>
      </c>
      <c r="B98" s="601" t="s">
        <v>964</v>
      </c>
      <c r="C98" s="929"/>
      <c r="D98" s="929"/>
      <c r="E98" s="929"/>
      <c r="F98" s="929"/>
      <c r="G98" s="930"/>
      <c r="H98" s="601" t="s">
        <v>965</v>
      </c>
      <c r="I98" s="929"/>
      <c r="J98" s="929"/>
      <c r="K98" s="930"/>
      <c r="L98" s="601" t="s">
        <v>963</v>
      </c>
      <c r="M98" s="929"/>
      <c r="N98" s="929"/>
      <c r="O98" s="929"/>
      <c r="P98" s="929"/>
      <c r="Q98" s="929"/>
      <c r="R98" s="929"/>
      <c r="S98" s="929"/>
      <c r="T98" s="930"/>
      <c r="U98" s="601" t="s">
        <v>904</v>
      </c>
      <c r="V98" s="929"/>
      <c r="W98" s="929"/>
      <c r="X98" s="929"/>
      <c r="Y98" s="929"/>
      <c r="Z98" s="930"/>
      <c r="AA98" s="952">
        <v>43862</v>
      </c>
      <c r="AB98" s="953"/>
      <c r="AC98" s="953"/>
      <c r="AD98" s="954"/>
    </row>
    <row r="99" spans="1:30" ht="50.1" customHeight="1">
      <c r="A99" s="259">
        <v>5</v>
      </c>
      <c r="B99" s="601" t="s">
        <v>966</v>
      </c>
      <c r="C99" s="929"/>
      <c r="D99" s="929"/>
      <c r="E99" s="929"/>
      <c r="F99" s="929"/>
      <c r="G99" s="930"/>
      <c r="H99" s="601" t="s">
        <v>967</v>
      </c>
      <c r="I99" s="929"/>
      <c r="J99" s="929"/>
      <c r="K99" s="930"/>
      <c r="L99" s="601" t="s">
        <v>968</v>
      </c>
      <c r="M99" s="929"/>
      <c r="N99" s="929"/>
      <c r="O99" s="929"/>
      <c r="P99" s="929"/>
      <c r="Q99" s="929"/>
      <c r="R99" s="929"/>
      <c r="S99" s="929"/>
      <c r="T99" s="930"/>
      <c r="U99" s="601" t="s">
        <v>969</v>
      </c>
      <c r="V99" s="929"/>
      <c r="W99" s="929"/>
      <c r="X99" s="929"/>
      <c r="Y99" s="929"/>
      <c r="Z99" s="930"/>
      <c r="AA99" s="952">
        <v>43891</v>
      </c>
      <c r="AB99" s="953"/>
      <c r="AC99" s="953"/>
      <c r="AD99" s="954"/>
    </row>
    <row r="100" spans="1:30" ht="50.1" customHeight="1">
      <c r="A100" s="259">
        <v>6</v>
      </c>
      <c r="B100" s="601" t="s">
        <v>964</v>
      </c>
      <c r="C100" s="929"/>
      <c r="D100" s="929"/>
      <c r="E100" s="929"/>
      <c r="F100" s="929"/>
      <c r="G100" s="930"/>
      <c r="H100" s="601" t="s">
        <v>970</v>
      </c>
      <c r="I100" s="929"/>
      <c r="J100" s="929"/>
      <c r="K100" s="930"/>
      <c r="L100" s="601" t="s">
        <v>971</v>
      </c>
      <c r="M100" s="929"/>
      <c r="N100" s="929"/>
      <c r="O100" s="929"/>
      <c r="P100" s="929"/>
      <c r="Q100" s="929"/>
      <c r="R100" s="929"/>
      <c r="S100" s="929"/>
      <c r="T100" s="930"/>
      <c r="U100" s="601" t="s">
        <v>972</v>
      </c>
      <c r="V100" s="929"/>
      <c r="W100" s="929"/>
      <c r="X100" s="929"/>
      <c r="Y100" s="929"/>
      <c r="Z100" s="930"/>
      <c r="AA100" s="952">
        <v>43891</v>
      </c>
      <c r="AB100" s="953"/>
      <c r="AC100" s="953"/>
      <c r="AD100" s="954"/>
    </row>
    <row r="101" spans="1:30" ht="50.1" customHeight="1">
      <c r="A101" s="259">
        <v>7</v>
      </c>
      <c r="B101" s="601" t="s">
        <v>961</v>
      </c>
      <c r="C101" s="929"/>
      <c r="D101" s="929"/>
      <c r="E101" s="929"/>
      <c r="F101" s="929"/>
      <c r="G101" s="930"/>
      <c r="H101" s="601" t="s">
        <v>916</v>
      </c>
      <c r="I101" s="929"/>
      <c r="J101" s="929"/>
      <c r="K101" s="930"/>
      <c r="L101" s="601" t="s">
        <v>973</v>
      </c>
      <c r="M101" s="929"/>
      <c r="N101" s="929"/>
      <c r="O101" s="929"/>
      <c r="P101" s="929"/>
      <c r="Q101" s="929"/>
      <c r="R101" s="929"/>
      <c r="S101" s="929"/>
      <c r="T101" s="930"/>
      <c r="U101" s="601" t="s">
        <v>974</v>
      </c>
      <c r="V101" s="929"/>
      <c r="W101" s="929"/>
      <c r="X101" s="929"/>
      <c r="Y101" s="929"/>
      <c r="Z101" s="930"/>
      <c r="AA101" s="952">
        <v>44166</v>
      </c>
      <c r="AB101" s="953"/>
      <c r="AC101" s="953"/>
      <c r="AD101" s="954"/>
    </row>
    <row r="102" spans="1:30" ht="50.1" customHeight="1">
      <c r="A102" s="259">
        <v>8</v>
      </c>
      <c r="B102" s="601" t="s">
        <v>961</v>
      </c>
      <c r="C102" s="929"/>
      <c r="D102" s="929"/>
      <c r="E102" s="929"/>
      <c r="F102" s="929"/>
      <c r="G102" s="930"/>
      <c r="H102" s="601" t="s">
        <v>916</v>
      </c>
      <c r="I102" s="929"/>
      <c r="J102" s="929"/>
      <c r="K102" s="930"/>
      <c r="L102" s="601" t="s">
        <v>975</v>
      </c>
      <c r="M102" s="929"/>
      <c r="N102" s="929"/>
      <c r="O102" s="929"/>
      <c r="P102" s="929"/>
      <c r="Q102" s="929"/>
      <c r="R102" s="929"/>
      <c r="S102" s="929"/>
      <c r="T102" s="930"/>
      <c r="U102" s="601" t="s">
        <v>904</v>
      </c>
      <c r="V102" s="929"/>
      <c r="W102" s="929"/>
      <c r="X102" s="929"/>
      <c r="Y102" s="929"/>
      <c r="Z102" s="930"/>
      <c r="AA102" s="952">
        <v>44166</v>
      </c>
      <c r="AB102" s="953"/>
      <c r="AC102" s="953"/>
      <c r="AD102" s="954"/>
    </row>
    <row r="103" spans="1:30" ht="50.1" customHeight="1">
      <c r="A103" s="259">
        <v>9</v>
      </c>
      <c r="B103" s="601" t="s">
        <v>976</v>
      </c>
      <c r="C103" s="929"/>
      <c r="D103" s="929"/>
      <c r="E103" s="929"/>
      <c r="F103" s="929"/>
      <c r="G103" s="930"/>
      <c r="H103" s="601" t="s">
        <v>977</v>
      </c>
      <c r="I103" s="929"/>
      <c r="J103" s="929"/>
      <c r="K103" s="930"/>
      <c r="L103" s="601" t="s">
        <v>963</v>
      </c>
      <c r="M103" s="929"/>
      <c r="N103" s="929"/>
      <c r="O103" s="929"/>
      <c r="P103" s="929"/>
      <c r="Q103" s="929"/>
      <c r="R103" s="929"/>
      <c r="S103" s="929"/>
      <c r="T103" s="930"/>
      <c r="U103" s="601" t="s">
        <v>904</v>
      </c>
      <c r="V103" s="929"/>
      <c r="W103" s="929"/>
      <c r="X103" s="929"/>
      <c r="Y103" s="929"/>
      <c r="Z103" s="930"/>
      <c r="AA103" s="952">
        <v>43862</v>
      </c>
      <c r="AB103" s="953"/>
      <c r="AC103" s="953"/>
      <c r="AD103" s="954"/>
    </row>
    <row r="104" spans="1:30" ht="50.1" customHeight="1">
      <c r="A104" s="259">
        <v>10</v>
      </c>
      <c r="B104" s="601" t="s">
        <v>978</v>
      </c>
      <c r="C104" s="929"/>
      <c r="D104" s="929"/>
      <c r="E104" s="929"/>
      <c r="F104" s="929"/>
      <c r="G104" s="930"/>
      <c r="H104" s="601" t="s">
        <v>977</v>
      </c>
      <c r="I104" s="929"/>
      <c r="J104" s="929"/>
      <c r="K104" s="930"/>
      <c r="L104" s="601" t="s">
        <v>963</v>
      </c>
      <c r="M104" s="929"/>
      <c r="N104" s="929"/>
      <c r="O104" s="929"/>
      <c r="P104" s="929"/>
      <c r="Q104" s="929"/>
      <c r="R104" s="929"/>
      <c r="S104" s="929"/>
      <c r="T104" s="930"/>
      <c r="U104" s="601" t="s">
        <v>904</v>
      </c>
      <c r="V104" s="929"/>
      <c r="W104" s="929"/>
      <c r="X104" s="929"/>
      <c r="Y104" s="929"/>
      <c r="Z104" s="930"/>
      <c r="AA104" s="952">
        <v>43862</v>
      </c>
      <c r="AB104" s="953"/>
      <c r="AC104" s="953"/>
      <c r="AD104" s="954"/>
    </row>
    <row r="105" spans="1:30" ht="50.1" customHeight="1">
      <c r="A105" s="559">
        <v>11</v>
      </c>
      <c r="B105" s="556" t="s">
        <v>979</v>
      </c>
      <c r="D105" s="557"/>
      <c r="E105" s="557"/>
      <c r="F105" s="557"/>
      <c r="G105" s="558"/>
      <c r="H105" s="556" t="s">
        <v>980</v>
      </c>
      <c r="I105" s="557"/>
      <c r="J105" s="557"/>
      <c r="K105" s="558"/>
      <c r="L105" s="556" t="s">
        <v>963</v>
      </c>
      <c r="M105" s="557"/>
      <c r="N105" s="557"/>
      <c r="O105" s="557"/>
      <c r="P105" s="557"/>
      <c r="Q105" s="557"/>
      <c r="R105" s="557"/>
      <c r="S105" s="557"/>
      <c r="T105" s="558"/>
      <c r="U105" s="556" t="s">
        <v>904</v>
      </c>
      <c r="V105" s="557"/>
      <c r="W105" s="557"/>
      <c r="X105" s="557"/>
      <c r="Y105" s="557"/>
      <c r="Z105" s="558"/>
      <c r="AA105" s="952">
        <v>43862</v>
      </c>
      <c r="AB105" s="953"/>
      <c r="AC105" s="953"/>
      <c r="AD105" s="954"/>
    </row>
    <row r="106" spans="1:30" ht="50.1" customHeight="1">
      <c r="A106" s="559">
        <v>12</v>
      </c>
      <c r="B106" s="556" t="s">
        <v>981</v>
      </c>
      <c r="C106" s="557"/>
      <c r="D106" s="557"/>
      <c r="E106" s="557"/>
      <c r="F106" s="557"/>
      <c r="G106" s="558"/>
      <c r="H106" s="556" t="s">
        <v>980</v>
      </c>
      <c r="I106" s="557"/>
      <c r="J106" s="557"/>
      <c r="K106" s="558"/>
      <c r="L106" s="556" t="s">
        <v>963</v>
      </c>
      <c r="M106" s="557"/>
      <c r="N106" s="557"/>
      <c r="O106" s="557"/>
      <c r="P106" s="557"/>
      <c r="Q106" s="557"/>
      <c r="R106" s="557"/>
      <c r="S106" s="557"/>
      <c r="T106" s="558"/>
      <c r="U106" s="556" t="s">
        <v>904</v>
      </c>
      <c r="V106" s="557"/>
      <c r="W106" s="557"/>
      <c r="X106" s="557"/>
      <c r="Y106" s="557"/>
      <c r="Z106" s="558"/>
      <c r="AA106" s="952">
        <v>43862</v>
      </c>
      <c r="AB106" s="953"/>
      <c r="AC106" s="953"/>
      <c r="AD106" s="954"/>
    </row>
    <row r="107" spans="1:30" ht="50.1" customHeight="1" thickBot="1">
      <c r="A107" s="260" t="s">
        <v>37</v>
      </c>
      <c r="B107" s="920"/>
      <c r="C107" s="921"/>
      <c r="D107" s="921"/>
      <c r="E107" s="921"/>
      <c r="F107" s="921"/>
      <c r="G107" s="922"/>
      <c r="H107" s="920"/>
      <c r="I107" s="921"/>
      <c r="J107" s="921"/>
      <c r="K107" s="922"/>
      <c r="L107" s="920"/>
      <c r="M107" s="921"/>
      <c r="N107" s="921"/>
      <c r="O107" s="921"/>
      <c r="P107" s="921"/>
      <c r="Q107" s="921"/>
      <c r="R107" s="921"/>
      <c r="S107" s="921"/>
      <c r="T107" s="922"/>
      <c r="U107" s="920"/>
      <c r="V107" s="921"/>
      <c r="W107" s="921"/>
      <c r="X107" s="921"/>
      <c r="Y107" s="921"/>
      <c r="Z107" s="922"/>
      <c r="AA107" s="969"/>
      <c r="AB107" s="970"/>
      <c r="AC107" s="970"/>
      <c r="AD107" s="971"/>
    </row>
  </sheetData>
  <sheetProtection formatColumns="0" formatRows="0" insertRows="0" insertHyperlinks="0" deleteRows="0" sort="0" autoFilter="0"/>
  <mergeCells count="334">
    <mergeCell ref="AC86:AD86"/>
    <mergeCell ref="L87:N87"/>
    <mergeCell ref="O87:U87"/>
    <mergeCell ref="V87:X87"/>
    <mergeCell ref="Y87:Z87"/>
    <mergeCell ref="AA87:AB87"/>
    <mergeCell ref="AC87:AD87"/>
    <mergeCell ref="L75:N75"/>
    <mergeCell ref="O75:U75"/>
    <mergeCell ref="V75:X75"/>
    <mergeCell ref="Y75:Z75"/>
    <mergeCell ref="AA75:AB75"/>
    <mergeCell ref="AC75:AD75"/>
    <mergeCell ref="L76:N76"/>
    <mergeCell ref="O76:U76"/>
    <mergeCell ref="V76:X76"/>
    <mergeCell ref="Y76:Z76"/>
    <mergeCell ref="AA76:AB76"/>
    <mergeCell ref="AC76:AD76"/>
    <mergeCell ref="AC82:AD82"/>
    <mergeCell ref="O80:U80"/>
    <mergeCell ref="V80:W80"/>
    <mergeCell ref="O81:U81"/>
    <mergeCell ref="B84:D84"/>
    <mergeCell ref="L84:M84"/>
    <mergeCell ref="O84:U84"/>
    <mergeCell ref="V84:X84"/>
    <mergeCell ref="B97:G97"/>
    <mergeCell ref="B96:G96"/>
    <mergeCell ref="L85:N85"/>
    <mergeCell ref="O85:R85"/>
    <mergeCell ref="V85:X85"/>
    <mergeCell ref="B86:G86"/>
    <mergeCell ref="B87:G87"/>
    <mergeCell ref="H87:K87"/>
    <mergeCell ref="B95:G95"/>
    <mergeCell ref="H95:K95"/>
    <mergeCell ref="L95:T95"/>
    <mergeCell ref="U95:Z95"/>
    <mergeCell ref="L86:N86"/>
    <mergeCell ref="O86:U86"/>
    <mergeCell ref="V86:X86"/>
    <mergeCell ref="Y86:Z86"/>
    <mergeCell ref="B94:G94"/>
    <mergeCell ref="H94:K94"/>
    <mergeCell ref="L94:T94"/>
    <mergeCell ref="U94:Z94"/>
    <mergeCell ref="A92:A93"/>
    <mergeCell ref="A61:A63"/>
    <mergeCell ref="AA68:AB68"/>
    <mergeCell ref="AC68:AD68"/>
    <mergeCell ref="H67:K67"/>
    <mergeCell ref="L67:N67"/>
    <mergeCell ref="O67:U67"/>
    <mergeCell ref="V67:X67"/>
    <mergeCell ref="Y67:Z67"/>
    <mergeCell ref="B67:G67"/>
    <mergeCell ref="AA67:AB67"/>
    <mergeCell ref="AC67:AD67"/>
    <mergeCell ref="L61:N62"/>
    <mergeCell ref="H76:K76"/>
    <mergeCell ref="B78:G78"/>
    <mergeCell ref="H78:K78"/>
    <mergeCell ref="L78:N78"/>
    <mergeCell ref="O78:U78"/>
    <mergeCell ref="V78:X78"/>
    <mergeCell ref="Y78:Z78"/>
    <mergeCell ref="AA78:AB78"/>
    <mergeCell ref="AC78:AD78"/>
    <mergeCell ref="L79:N79"/>
    <mergeCell ref="O79:U79"/>
    <mergeCell ref="B98:G98"/>
    <mergeCell ref="H98:K98"/>
    <mergeCell ref="L98:T98"/>
    <mergeCell ref="B72:G72"/>
    <mergeCell ref="H72:K72"/>
    <mergeCell ref="L72:N72"/>
    <mergeCell ref="O72:U72"/>
    <mergeCell ref="Z4:AD4"/>
    <mergeCell ref="Z5:AD5"/>
    <mergeCell ref="A13:G13"/>
    <mergeCell ref="A14:G14"/>
    <mergeCell ref="C49:E49"/>
    <mergeCell ref="F49:H49"/>
    <mergeCell ref="A52:B52"/>
    <mergeCell ref="A40:B40"/>
    <mergeCell ref="A41:B41"/>
    <mergeCell ref="A42:B42"/>
    <mergeCell ref="A43:B43"/>
    <mergeCell ref="V79:X79"/>
    <mergeCell ref="Y79:Z79"/>
    <mergeCell ref="AA79:AB79"/>
    <mergeCell ref="AC79:AD79"/>
    <mergeCell ref="H79:K79"/>
    <mergeCell ref="B83:C83"/>
    <mergeCell ref="B70:G70"/>
    <mergeCell ref="H70:K70"/>
    <mergeCell ref="L70:N70"/>
    <mergeCell ref="O70:U70"/>
    <mergeCell ref="V70:X70"/>
    <mergeCell ref="Y70:Z70"/>
    <mergeCell ref="AA70:AB70"/>
    <mergeCell ref="AC70:AD70"/>
    <mergeCell ref="B71:G71"/>
    <mergeCell ref="H71:K71"/>
    <mergeCell ref="L71:N71"/>
    <mergeCell ref="O71:U71"/>
    <mergeCell ref="V71:X71"/>
    <mergeCell ref="Y71:Z71"/>
    <mergeCell ref="AA71:AB71"/>
    <mergeCell ref="AC71:AD71"/>
    <mergeCell ref="H102:K102"/>
    <mergeCell ref="L102:T102"/>
    <mergeCell ref="U102:Z102"/>
    <mergeCell ref="AA102:AD102"/>
    <mergeCell ref="B100:G100"/>
    <mergeCell ref="H100:K100"/>
    <mergeCell ref="L100:T100"/>
    <mergeCell ref="U100:Z100"/>
    <mergeCell ref="B107:G107"/>
    <mergeCell ref="H107:K107"/>
    <mergeCell ref="L107:T107"/>
    <mergeCell ref="U107:Z107"/>
    <mergeCell ref="AA107:AD107"/>
    <mergeCell ref="B104:G104"/>
    <mergeCell ref="H104:K104"/>
    <mergeCell ref="L104:T104"/>
    <mergeCell ref="U104:Z104"/>
    <mergeCell ref="AA104:AD104"/>
    <mergeCell ref="AA105:AD105"/>
    <mergeCell ref="AA106:AD106"/>
    <mergeCell ref="AA100:AD100"/>
    <mergeCell ref="B77:F77"/>
    <mergeCell ref="H77:K77"/>
    <mergeCell ref="L77:N77"/>
    <mergeCell ref="O77:U77"/>
    <mergeCell ref="V77:X77"/>
    <mergeCell ref="Y77:Z77"/>
    <mergeCell ref="AA77:AB77"/>
    <mergeCell ref="AC77:AD77"/>
    <mergeCell ref="B103:G103"/>
    <mergeCell ref="H103:K103"/>
    <mergeCell ref="L103:T103"/>
    <mergeCell ref="U103:Z103"/>
    <mergeCell ref="AA103:AD103"/>
    <mergeCell ref="B99:G99"/>
    <mergeCell ref="H99:K99"/>
    <mergeCell ref="L99:T99"/>
    <mergeCell ref="U99:Z99"/>
    <mergeCell ref="AA99:AD99"/>
    <mergeCell ref="B101:G101"/>
    <mergeCell ref="H101:K101"/>
    <mergeCell ref="L101:T101"/>
    <mergeCell ref="U101:Z101"/>
    <mergeCell ref="AA101:AD101"/>
    <mergeCell ref="B102:G102"/>
    <mergeCell ref="H74:K74"/>
    <mergeCell ref="L74:N74"/>
    <mergeCell ref="U98:Z98"/>
    <mergeCell ref="AA98:AD98"/>
    <mergeCell ref="H97:K97"/>
    <mergeCell ref="L97:T97"/>
    <mergeCell ref="U97:Z97"/>
    <mergeCell ref="AA97:AD97"/>
    <mergeCell ref="H96:K96"/>
    <mergeCell ref="L96:T96"/>
    <mergeCell ref="U96:Z96"/>
    <mergeCell ref="AA96:AD96"/>
    <mergeCell ref="L83:N83"/>
    <mergeCell ref="O83:U83"/>
    <mergeCell ref="V83:W83"/>
    <mergeCell ref="H82:K82"/>
    <mergeCell ref="H83:K83"/>
    <mergeCell ref="V81:W81"/>
    <mergeCell ref="L82:N82"/>
    <mergeCell ref="O82:U82"/>
    <mergeCell ref="V82:X82"/>
    <mergeCell ref="Y82:Z82"/>
    <mergeCell ref="AA82:AB82"/>
    <mergeCell ref="AA86:AB86"/>
    <mergeCell ref="B47:L47"/>
    <mergeCell ref="J36:J37"/>
    <mergeCell ref="K36:K37"/>
    <mergeCell ref="AA95:AD95"/>
    <mergeCell ref="AA69:AB69"/>
    <mergeCell ref="AC69:AD69"/>
    <mergeCell ref="B92:G92"/>
    <mergeCell ref="H92:K92"/>
    <mergeCell ref="L92:T92"/>
    <mergeCell ref="U92:Z92"/>
    <mergeCell ref="AA92:AD92"/>
    <mergeCell ref="H69:K69"/>
    <mergeCell ref="L69:N69"/>
    <mergeCell ref="O69:U69"/>
    <mergeCell ref="V69:X69"/>
    <mergeCell ref="Y69:Z69"/>
    <mergeCell ref="B69:G69"/>
    <mergeCell ref="AA88:AB88"/>
    <mergeCell ref="V72:X72"/>
    <mergeCell ref="Y72:Z72"/>
    <mergeCell ref="AA72:AB72"/>
    <mergeCell ref="AC72:AD72"/>
    <mergeCell ref="AC88:AD88"/>
    <mergeCell ref="B88:G88"/>
    <mergeCell ref="A16:G16"/>
    <mergeCell ref="A29:B29"/>
    <mergeCell ref="A31:B31"/>
    <mergeCell ref="A39:B39"/>
    <mergeCell ref="C36:D36"/>
    <mergeCell ref="E36:F36"/>
    <mergeCell ref="G36:G37"/>
    <mergeCell ref="A27:B27"/>
    <mergeCell ref="A30:B30"/>
    <mergeCell ref="A26:B26"/>
    <mergeCell ref="H36:H37"/>
    <mergeCell ref="I36:I37"/>
    <mergeCell ref="A35:B38"/>
    <mergeCell ref="O68:U68"/>
    <mergeCell ref="V68:X68"/>
    <mergeCell ref="Y68:Z68"/>
    <mergeCell ref="H65:K65"/>
    <mergeCell ref="H66:K66"/>
    <mergeCell ref="L65:N65"/>
    <mergeCell ref="B64:G64"/>
    <mergeCell ref="H64:K64"/>
    <mergeCell ref="L64:N64"/>
    <mergeCell ref="O64:U64"/>
    <mergeCell ref="B65:G65"/>
    <mergeCell ref="B61:G62"/>
    <mergeCell ref="A44:B44"/>
    <mergeCell ref="B66:G66"/>
    <mergeCell ref="B68:G68"/>
    <mergeCell ref="H68:K68"/>
    <mergeCell ref="L68:N68"/>
    <mergeCell ref="L66:N66"/>
    <mergeCell ref="M47:W47"/>
    <mergeCell ref="Y35:AD36"/>
    <mergeCell ref="AC64:AD64"/>
    <mergeCell ref="O88:U88"/>
    <mergeCell ref="V88:X88"/>
    <mergeCell ref="Y88:Z88"/>
    <mergeCell ref="H75:K75"/>
    <mergeCell ref="Y61:AD61"/>
    <mergeCell ref="Y62:Z62"/>
    <mergeCell ref="AA62:AB62"/>
    <mergeCell ref="AC62:AD62"/>
    <mergeCell ref="H61:K62"/>
    <mergeCell ref="AA66:AB66"/>
    <mergeCell ref="AC66:AD66"/>
    <mergeCell ref="O65:U65"/>
    <mergeCell ref="O74:U74"/>
    <mergeCell ref="V74:X74"/>
    <mergeCell ref="Y74:Z74"/>
    <mergeCell ref="AA74:AB74"/>
    <mergeCell ref="AC74:AD74"/>
    <mergeCell ref="H73:K73"/>
    <mergeCell ref="L73:N73"/>
    <mergeCell ref="O73:U73"/>
    <mergeCell ref="V73:X73"/>
    <mergeCell ref="Y73:Z73"/>
    <mergeCell ref="AA73:AB73"/>
    <mergeCell ref="AC73:AD73"/>
    <mergeCell ref="L36:O36"/>
    <mergeCell ref="C35:G35"/>
    <mergeCell ref="H35:K35"/>
    <mergeCell ref="L35:S35"/>
    <mergeCell ref="P36:S36"/>
    <mergeCell ref="AC63:AD63"/>
    <mergeCell ref="B63:G63"/>
    <mergeCell ref="A53:B53"/>
    <mergeCell ref="A49:B51"/>
    <mergeCell ref="M49:N51"/>
    <mergeCell ref="O63:U63"/>
    <mergeCell ref="V63:X63"/>
    <mergeCell ref="Y63:Z63"/>
    <mergeCell ref="AA63:AB63"/>
    <mergeCell ref="M52:N52"/>
    <mergeCell ref="M53:N53"/>
    <mergeCell ref="M54:N54"/>
    <mergeCell ref="M55:N55"/>
    <mergeCell ref="O49:Q49"/>
    <mergeCell ref="A54:B54"/>
    <mergeCell ref="T35:X36"/>
    <mergeCell ref="A45:B45"/>
    <mergeCell ref="M56:N56"/>
    <mergeCell ref="M57:N57"/>
    <mergeCell ref="P22:S22"/>
    <mergeCell ref="H10:I10"/>
    <mergeCell ref="J10:K10"/>
    <mergeCell ref="L10:M10"/>
    <mergeCell ref="A28:B28"/>
    <mergeCell ref="Y21:AD22"/>
    <mergeCell ref="C22:D22"/>
    <mergeCell ref="E22:F22"/>
    <mergeCell ref="G22:G23"/>
    <mergeCell ref="H22:H23"/>
    <mergeCell ref="I22:I23"/>
    <mergeCell ref="J22:J23"/>
    <mergeCell ref="K22:K23"/>
    <mergeCell ref="L22:O22"/>
    <mergeCell ref="A10:G11"/>
    <mergeCell ref="A24:B24"/>
    <mergeCell ref="H21:K21"/>
    <mergeCell ref="L21:S21"/>
    <mergeCell ref="T21:X22"/>
    <mergeCell ref="A17:G17"/>
    <mergeCell ref="C21:G21"/>
    <mergeCell ref="A25:B25"/>
    <mergeCell ref="A21:B23"/>
    <mergeCell ref="A15:G15"/>
    <mergeCell ref="AA94:AD94"/>
    <mergeCell ref="B93:G93"/>
    <mergeCell ref="H93:K93"/>
    <mergeCell ref="L93:T93"/>
    <mergeCell ref="U93:Z93"/>
    <mergeCell ref="AA65:AB65"/>
    <mergeCell ref="AC65:AD65"/>
    <mergeCell ref="A55:B55"/>
    <mergeCell ref="A56:B56"/>
    <mergeCell ref="A57:B57"/>
    <mergeCell ref="O61:U62"/>
    <mergeCell ref="V61:X62"/>
    <mergeCell ref="O66:U66"/>
    <mergeCell ref="V66:X66"/>
    <mergeCell ref="V64:X64"/>
    <mergeCell ref="Y64:Z64"/>
    <mergeCell ref="AA64:AB64"/>
    <mergeCell ref="Y66:Z66"/>
    <mergeCell ref="V65:X65"/>
    <mergeCell ref="Y65:Z65"/>
    <mergeCell ref="B73:G73"/>
    <mergeCell ref="B74:G74"/>
    <mergeCell ref="H88:K88"/>
    <mergeCell ref="L88:N88"/>
  </mergeCells>
  <dataValidations count="6">
    <dataValidation type="whole" allowBlank="1" showInputMessage="1" showErrorMessage="1" errorTitle="ВНИМАНИЕ!" error="Проверьте, ввели ли Вы 1). число, без сопровождения буквами 2). целое число" sqref="C25:AD31 C39:AD45">
      <formula1>0</formula1>
      <formula2>1000</formula2>
    </dataValidation>
    <dataValidation type="date" allowBlank="1" showInputMessage="1" showErrorMessage="1" errorTitle="ОБРАТИТЕ ВНИМАНИЕ!" error="Отчетный период, а, следовательно, даты и в этом столбце должны укладываться в промежуток с 01.01.2020 по 31.12.2020" prompt="Вводите даты с 01.01.2020 по 31.12.2020" sqref="AA95:AA107 AB95:AD104 AB107:AD107">
      <formula1>43831</formula1>
      <formula2>44196</formula2>
    </dataValidation>
    <dataValidation type="list" allowBlank="1" showInputMessage="1" showErrorMessage="1" errorTitle="ОБРАТИТЕ ВНИМАНИЕ!" error="Можно вносить только значения из выпадающего списка. Попробуйте еще раз" sqref="L88:N88 M74:N74 M65:N72 L65:L82 L84:L87 M86:N87">
      <formula1>статус</formula1>
    </dataValidation>
    <dataValidation type="whole" allowBlank="1" showInputMessage="1" showErrorMessage="1" sqref="L13:S16">
      <formula1>0</formula1>
      <formula2>10000</formula2>
    </dataValidation>
    <dataValidation type="list" allowBlank="1" showInputMessage="1" showErrorMessage="1" promptTitle="ПОМОЩЬ" prompt="Ввыберите коллектив из выпадающего списка_x000a_" sqref="B86:D86 B87:G88 C65:G72 C74:F76 B65:B77 B83:B85 B79:C82 G74:G77 D79:G83 E84:G86 B107:G107 D105 B95:D104 B105 E95:G106 B106:D106">
      <formula1>Коллектив_список</formula1>
    </dataValidation>
    <dataValidation type="whole" allowBlank="1" showInputMessage="1" showErrorMessage="1" sqref="H13:K16">
      <formula1>0</formula1>
      <formula2>100000</formula2>
    </dataValidation>
  </dataValidations>
  <hyperlinks>
    <hyperlink ref="Z4" location="НАВИГАЦИЯ!A1" display="НАВИГАЦИЯ"/>
    <hyperlink ref="Z5:AD5" location="Глава3_Для_схем" display="СХЕМЫ и ГРАФИКИ для Приложения 3."/>
  </hyperlinks>
  <pageMargins left="0.25" right="0.25" top="0.75" bottom="0.75" header="0.3" footer="0.3"/>
  <pageSetup paperSize="9" scale="10" fitToHeight="0" orientation="landscape" verticalDpi="4294967295" r:id="rId1"/>
  <headerFooter>
    <oddHeader>&amp;R&amp;"Times New Roman,обычный"&amp;F
&amp;A</oddHeader>
    <oddFooter>&amp;R&amp;"Times New Roman,обычный"&amp;P
&amp;D</oddFooter>
  </headerFooter>
  <rowBreaks count="3" manualBreakCount="3">
    <brk id="31" max="16383" man="1"/>
    <brk id="57" max="16383" man="1"/>
    <brk id="88" max="16383" man="1"/>
  </rowBreaks>
  <ignoredErrors>
    <ignoredError sqref="H17:K17 M13:M16 C39:D44 J39:AD44 E39:I44 E52:E56 H52:H56 Q52:Q55 C57:G57 Q56"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R78"/>
  <sheetViews>
    <sheetView showGridLines="0" topLeftCell="A67" zoomScaleNormal="100" zoomScaleSheetLayoutView="100" zoomScalePageLayoutView="73" workbookViewId="0">
      <selection activeCell="P40" sqref="P40"/>
    </sheetView>
  </sheetViews>
  <sheetFormatPr defaultRowHeight="15"/>
  <cols>
    <col min="1" max="1" width="9.140625" style="13"/>
    <col min="2" max="2" width="13.5703125" style="13" customWidth="1"/>
    <col min="3" max="13" width="15.7109375" style="13" customWidth="1"/>
    <col min="14" max="15" width="16" style="13" customWidth="1"/>
    <col min="16" max="16" width="19.42578125" style="13" customWidth="1"/>
    <col min="17" max="17" width="17.5703125" style="13" customWidth="1"/>
    <col min="18" max="18" width="14.28515625" style="13" customWidth="1"/>
    <col min="19" max="16384" width="9.140625" style="13"/>
  </cols>
  <sheetData>
    <row r="1" spans="1:18" ht="20.100000000000001" customHeight="1">
      <c r="N1" s="24" t="s">
        <v>441</v>
      </c>
    </row>
    <row r="2" spans="1:18" ht="20.100000000000001" customHeight="1">
      <c r="N2" s="24" t="s">
        <v>485</v>
      </c>
    </row>
    <row r="3" spans="1:18" ht="20.100000000000001" customHeight="1"/>
    <row r="4" spans="1:18" ht="27.95" customHeight="1">
      <c r="N4" s="207" t="s">
        <v>318</v>
      </c>
      <c r="O4" s="207"/>
      <c r="P4" s="207"/>
      <c r="Q4" s="318"/>
      <c r="R4" s="316"/>
    </row>
    <row r="5" spans="1:18" ht="27.95" customHeight="1">
      <c r="N5" s="209" t="s">
        <v>616</v>
      </c>
      <c r="O5" s="209"/>
      <c r="P5" s="209"/>
      <c r="Q5" s="319"/>
      <c r="R5" s="317"/>
    </row>
    <row r="6" spans="1:18" ht="20.25">
      <c r="B6" s="1030" t="s">
        <v>493</v>
      </c>
      <c r="C6" s="1030"/>
      <c r="D6" s="1030"/>
      <c r="E6" s="1030"/>
      <c r="F6" s="1030"/>
      <c r="G6" s="1030"/>
      <c r="H6" s="1030"/>
      <c r="I6" s="1030"/>
      <c r="J6" s="1030"/>
      <c r="K6" s="1030"/>
      <c r="L6" s="1030"/>
      <c r="M6" s="1030"/>
      <c r="N6" s="1030"/>
    </row>
    <row r="8" spans="1:18" ht="18.75">
      <c r="C8" s="29" t="s">
        <v>528</v>
      </c>
    </row>
    <row r="10" spans="1:18" s="85" customFormat="1" ht="30" customHeight="1">
      <c r="A10" s="1015" t="s">
        <v>125</v>
      </c>
      <c r="B10" s="1015"/>
      <c r="C10" s="1015" t="s">
        <v>128</v>
      </c>
      <c r="D10" s="1015"/>
      <c r="E10" s="1015"/>
      <c r="F10" s="1015" t="s">
        <v>129</v>
      </c>
      <c r="G10" s="1015"/>
      <c r="H10" s="1015"/>
      <c r="I10" s="1015" t="s">
        <v>632</v>
      </c>
      <c r="J10" s="1015"/>
      <c r="K10" s="1015"/>
      <c r="L10" s="1015" t="s">
        <v>130</v>
      </c>
      <c r="M10" s="1015"/>
      <c r="N10" s="1015"/>
    </row>
    <row r="11" spans="1:18" s="85" customFormat="1" ht="30" customHeight="1">
      <c r="A11" s="1015"/>
      <c r="B11" s="1015"/>
      <c r="C11" s="34">
        <f>E11-2</f>
        <v>2018</v>
      </c>
      <c r="D11" s="34">
        <f>E11-1</f>
        <v>2019</v>
      </c>
      <c r="E11" s="34">
        <f>'1. П МО'!C10</f>
        <v>2020</v>
      </c>
      <c r="F11" s="34">
        <f>H11-2</f>
        <v>2018</v>
      </c>
      <c r="G11" s="34">
        <f>H11-1</f>
        <v>2019</v>
      </c>
      <c r="H11" s="34">
        <f>'1. П МО'!C10</f>
        <v>2020</v>
      </c>
      <c r="I11" s="34">
        <f>K11-2</f>
        <v>2018</v>
      </c>
      <c r="J11" s="34">
        <f>K11-1</f>
        <v>2019</v>
      </c>
      <c r="K11" s="34">
        <f>'1. П МО'!C10</f>
        <v>2020</v>
      </c>
      <c r="L11" s="34">
        <f>N11-2</f>
        <v>2018</v>
      </c>
      <c r="M11" s="34">
        <f>N11-1</f>
        <v>2019</v>
      </c>
      <c r="N11" s="34">
        <f>'1. П МО'!C10</f>
        <v>2020</v>
      </c>
    </row>
    <row r="12" spans="1:18" ht="20.100000000000001" customHeight="1">
      <c r="A12" s="1015"/>
      <c r="B12" s="1015"/>
      <c r="C12" s="208">
        <f>'3. КЛУБ_ФОРМ'!AB93+1</f>
        <v>158</v>
      </c>
      <c r="D12" s="208">
        <f>C12+1</f>
        <v>159</v>
      </c>
      <c r="E12" s="208">
        <f>D12+1</f>
        <v>160</v>
      </c>
      <c r="F12" s="208">
        <f t="shared" ref="F12:N12" si="0">E12+1</f>
        <v>161</v>
      </c>
      <c r="G12" s="208">
        <f t="shared" si="0"/>
        <v>162</v>
      </c>
      <c r="H12" s="208">
        <f t="shared" si="0"/>
        <v>163</v>
      </c>
      <c r="I12" s="208">
        <f t="shared" si="0"/>
        <v>164</v>
      </c>
      <c r="J12" s="208">
        <f t="shared" si="0"/>
        <v>165</v>
      </c>
      <c r="K12" s="208">
        <f t="shared" si="0"/>
        <v>166</v>
      </c>
      <c r="L12" s="208">
        <f t="shared" si="0"/>
        <v>167</v>
      </c>
      <c r="M12" s="208">
        <f t="shared" si="0"/>
        <v>168</v>
      </c>
      <c r="N12" s="208">
        <f t="shared" si="0"/>
        <v>169</v>
      </c>
    </row>
    <row r="13" spans="1:18" ht="31.5" customHeight="1">
      <c r="A13" s="605" t="s">
        <v>126</v>
      </c>
      <c r="B13" s="605"/>
      <c r="C13" s="541">
        <v>226</v>
      </c>
      <c r="D13" s="541">
        <v>209</v>
      </c>
      <c r="E13" s="541">
        <v>137</v>
      </c>
      <c r="F13" s="541">
        <v>102</v>
      </c>
      <c r="G13" s="541">
        <v>127</v>
      </c>
      <c r="H13" s="541">
        <v>57</v>
      </c>
      <c r="I13" s="86">
        <v>45</v>
      </c>
      <c r="J13" s="86">
        <v>52</v>
      </c>
      <c r="K13" s="86">
        <v>68</v>
      </c>
      <c r="L13" s="86">
        <v>62</v>
      </c>
      <c r="M13" s="86">
        <v>64</v>
      </c>
      <c r="N13" s="86">
        <v>29</v>
      </c>
    </row>
    <row r="14" spans="1:18" ht="31.5" customHeight="1">
      <c r="A14" s="605" t="s">
        <v>127</v>
      </c>
      <c r="B14" s="605"/>
      <c r="C14" s="541">
        <v>15359</v>
      </c>
      <c r="D14" s="541">
        <v>19100</v>
      </c>
      <c r="E14" s="541">
        <v>6496</v>
      </c>
      <c r="F14" s="541">
        <v>5043</v>
      </c>
      <c r="G14" s="541">
        <v>5249</v>
      </c>
      <c r="H14" s="541">
        <v>2361</v>
      </c>
      <c r="I14" s="86">
        <v>1685</v>
      </c>
      <c r="J14" s="86">
        <v>1238</v>
      </c>
      <c r="K14" s="86">
        <v>865</v>
      </c>
      <c r="L14" s="86">
        <v>7126</v>
      </c>
      <c r="M14" s="86">
        <v>7562</v>
      </c>
      <c r="N14" s="86">
        <v>1205</v>
      </c>
    </row>
    <row r="15" spans="1:18" ht="31.5" customHeight="1">
      <c r="A15" s="605" t="s">
        <v>75</v>
      </c>
      <c r="B15" s="605"/>
      <c r="C15" s="541">
        <v>4500</v>
      </c>
      <c r="D15" s="541">
        <v>6100</v>
      </c>
      <c r="E15" s="541">
        <v>3507</v>
      </c>
      <c r="F15" s="541">
        <v>1200</v>
      </c>
      <c r="G15" s="541">
        <v>1350</v>
      </c>
      <c r="H15" s="541">
        <v>1629</v>
      </c>
      <c r="I15" s="86">
        <v>569</v>
      </c>
      <c r="J15" s="86">
        <v>589</v>
      </c>
      <c r="K15" s="86">
        <v>300</v>
      </c>
      <c r="L15" s="86">
        <v>3500</v>
      </c>
      <c r="M15" s="86">
        <v>3658</v>
      </c>
      <c r="N15" s="86">
        <v>896</v>
      </c>
    </row>
    <row r="16" spans="1:18" ht="14.25" customHeight="1"/>
    <row r="17" spans="1:14" s="85" customFormat="1" ht="18.75">
      <c r="C17" s="29" t="s">
        <v>529</v>
      </c>
    </row>
    <row r="19" spans="1:14" ht="30" customHeight="1">
      <c r="A19" s="1015" t="s">
        <v>125</v>
      </c>
      <c r="B19" s="1015"/>
      <c r="C19" s="1032" t="s">
        <v>128</v>
      </c>
      <c r="D19" s="1032"/>
      <c r="E19" s="1032"/>
      <c r="F19" s="1032" t="s">
        <v>129</v>
      </c>
      <c r="G19" s="1032"/>
      <c r="H19" s="1032"/>
      <c r="I19" s="1015" t="s">
        <v>632</v>
      </c>
      <c r="J19" s="1015"/>
      <c r="K19" s="1015"/>
      <c r="L19" s="1032" t="s">
        <v>130</v>
      </c>
      <c r="M19" s="1032"/>
      <c r="N19" s="1032"/>
    </row>
    <row r="20" spans="1:14" s="85" customFormat="1" ht="30" customHeight="1">
      <c r="A20" s="1015"/>
      <c r="B20" s="1015"/>
      <c r="C20" s="34">
        <f>E20-2</f>
        <v>2018</v>
      </c>
      <c r="D20" s="34">
        <f>E20-1</f>
        <v>2019</v>
      </c>
      <c r="E20" s="34">
        <f>'1. П МО'!C10</f>
        <v>2020</v>
      </c>
      <c r="F20" s="34">
        <f>H20-2</f>
        <v>2018</v>
      </c>
      <c r="G20" s="34">
        <f>H20-1</f>
        <v>2019</v>
      </c>
      <c r="H20" s="34">
        <f>'1. П МО'!C10</f>
        <v>2020</v>
      </c>
      <c r="I20" s="34">
        <f>K20-2</f>
        <v>2018</v>
      </c>
      <c r="J20" s="34">
        <f>K20-1</f>
        <v>2019</v>
      </c>
      <c r="K20" s="34">
        <f>'1. П МО'!C10</f>
        <v>2020</v>
      </c>
      <c r="L20" s="34">
        <f>N20-2</f>
        <v>2018</v>
      </c>
      <c r="M20" s="34">
        <f>N20-1</f>
        <v>2019</v>
      </c>
      <c r="N20" s="34">
        <f>'1. П МО'!C10</f>
        <v>2020</v>
      </c>
    </row>
    <row r="21" spans="1:14" ht="20.100000000000001" customHeight="1">
      <c r="A21" s="1015"/>
      <c r="B21" s="1015"/>
      <c r="C21" s="208">
        <f>N12+1</f>
        <v>170</v>
      </c>
      <c r="D21" s="208">
        <f>C21+1</f>
        <v>171</v>
      </c>
      <c r="E21" s="208">
        <f>D21+1</f>
        <v>172</v>
      </c>
      <c r="F21" s="208">
        <f t="shared" ref="F21:N21" si="1">E21+1</f>
        <v>173</v>
      </c>
      <c r="G21" s="208">
        <f t="shared" si="1"/>
        <v>174</v>
      </c>
      <c r="H21" s="208">
        <f t="shared" si="1"/>
        <v>175</v>
      </c>
      <c r="I21" s="208">
        <f t="shared" si="1"/>
        <v>176</v>
      </c>
      <c r="J21" s="208">
        <f t="shared" si="1"/>
        <v>177</v>
      </c>
      <c r="K21" s="208">
        <f t="shared" si="1"/>
        <v>178</v>
      </c>
      <c r="L21" s="208">
        <f t="shared" si="1"/>
        <v>179</v>
      </c>
      <c r="M21" s="208">
        <f t="shared" si="1"/>
        <v>180</v>
      </c>
      <c r="N21" s="208">
        <f t="shared" si="1"/>
        <v>181</v>
      </c>
    </row>
    <row r="22" spans="1:14" ht="31.5" customHeight="1">
      <c r="A22" s="605" t="s">
        <v>126</v>
      </c>
      <c r="B22" s="605"/>
      <c r="C22" s="86">
        <v>11</v>
      </c>
      <c r="D22" s="86">
        <v>9</v>
      </c>
      <c r="E22" s="541">
        <v>3</v>
      </c>
      <c r="F22" s="86">
        <v>5</v>
      </c>
      <c r="G22" s="86">
        <v>6</v>
      </c>
      <c r="H22" s="541">
        <v>3</v>
      </c>
      <c r="I22" s="86">
        <v>48</v>
      </c>
      <c r="J22" s="86">
        <v>39</v>
      </c>
      <c r="K22" s="541">
        <v>10</v>
      </c>
      <c r="L22" s="86">
        <v>4</v>
      </c>
      <c r="M22" s="86">
        <v>2</v>
      </c>
      <c r="N22" s="541">
        <v>3</v>
      </c>
    </row>
    <row r="23" spans="1:14" ht="31.5" customHeight="1">
      <c r="A23" s="605" t="s">
        <v>127</v>
      </c>
      <c r="B23" s="605"/>
      <c r="C23" s="86">
        <v>337</v>
      </c>
      <c r="D23" s="86">
        <v>459</v>
      </c>
      <c r="E23" s="541">
        <v>69</v>
      </c>
      <c r="F23" s="86">
        <v>275</v>
      </c>
      <c r="G23" s="86">
        <v>339</v>
      </c>
      <c r="H23" s="541">
        <v>55</v>
      </c>
      <c r="I23" s="86">
        <v>2500</v>
      </c>
      <c r="J23" s="86">
        <v>1905</v>
      </c>
      <c r="K23" s="541">
        <v>1300</v>
      </c>
      <c r="L23" s="86">
        <v>84</v>
      </c>
      <c r="M23" s="86">
        <v>55</v>
      </c>
      <c r="N23" s="541">
        <v>50</v>
      </c>
    </row>
    <row r="24" spans="1:14" ht="31.5" customHeight="1">
      <c r="A24" s="605" t="s">
        <v>75</v>
      </c>
      <c r="B24" s="605"/>
      <c r="C24" s="86">
        <v>70</v>
      </c>
      <c r="D24" s="86">
        <v>119</v>
      </c>
      <c r="E24" s="541">
        <v>25</v>
      </c>
      <c r="F24" s="86">
        <v>55</v>
      </c>
      <c r="G24" s="86">
        <v>45</v>
      </c>
      <c r="H24" s="541">
        <v>12</v>
      </c>
      <c r="I24" s="86">
        <v>1000</v>
      </c>
      <c r="J24" s="86">
        <v>1200</v>
      </c>
      <c r="K24" s="541">
        <v>418</v>
      </c>
      <c r="L24" s="86">
        <v>24</v>
      </c>
      <c r="M24" s="86">
        <v>14</v>
      </c>
      <c r="N24" s="541">
        <v>3</v>
      </c>
    </row>
    <row r="26" spans="1:14" s="87" customFormat="1" ht="36" customHeight="1">
      <c r="C26" s="949" t="s">
        <v>530</v>
      </c>
      <c r="D26" s="949"/>
      <c r="E26" s="949"/>
      <c r="F26" s="949"/>
      <c r="H26" s="88" t="s">
        <v>531</v>
      </c>
      <c r="I26" s="89"/>
    </row>
    <row r="28" spans="1:14" s="87" customFormat="1" ht="30" customHeight="1">
      <c r="A28" s="586" t="s">
        <v>125</v>
      </c>
      <c r="B28" s="586"/>
      <c r="C28" s="34">
        <f>E28-2</f>
        <v>2018</v>
      </c>
      <c r="D28" s="34">
        <f>E28-1</f>
        <v>2019</v>
      </c>
      <c r="E28" s="34">
        <f>'1. П МО'!C10</f>
        <v>2020</v>
      </c>
      <c r="G28" s="586" t="s">
        <v>125</v>
      </c>
      <c r="H28" s="586"/>
      <c r="I28" s="34">
        <f>K28-2</f>
        <v>2018</v>
      </c>
      <c r="J28" s="34">
        <f>K28-1</f>
        <v>2019</v>
      </c>
      <c r="K28" s="34">
        <f>'1. П МО'!C10</f>
        <v>2020</v>
      </c>
      <c r="L28" s="90"/>
    </row>
    <row r="29" spans="1:14" s="91" customFormat="1" ht="20.100000000000001" customHeight="1">
      <c r="A29" s="586"/>
      <c r="B29" s="586"/>
      <c r="C29" s="208">
        <f>N21+1</f>
        <v>182</v>
      </c>
      <c r="D29" s="208">
        <f>C29+1</f>
        <v>183</v>
      </c>
      <c r="E29" s="208">
        <f>D29+1</f>
        <v>184</v>
      </c>
      <c r="G29" s="586"/>
      <c r="H29" s="586"/>
      <c r="I29" s="208">
        <f>E29+1</f>
        <v>185</v>
      </c>
      <c r="J29" s="208">
        <f>I29+1</f>
        <v>186</v>
      </c>
      <c r="K29" s="208">
        <f>J29+1</f>
        <v>187</v>
      </c>
      <c r="L29" s="27"/>
    </row>
    <row r="30" spans="1:14" ht="30" customHeight="1">
      <c r="A30" s="1013" t="s">
        <v>379</v>
      </c>
      <c r="B30" s="1013"/>
      <c r="C30" s="86">
        <v>57</v>
      </c>
      <c r="D30" s="86">
        <v>60</v>
      </c>
      <c r="E30" s="339">
        <v>25</v>
      </c>
      <c r="G30" s="1013" t="s">
        <v>381</v>
      </c>
      <c r="H30" s="1013"/>
      <c r="I30" s="86">
        <v>58</v>
      </c>
      <c r="J30" s="86">
        <v>63</v>
      </c>
      <c r="K30" s="86">
        <v>95</v>
      </c>
      <c r="L30" s="92"/>
    </row>
    <row r="31" spans="1:14" ht="84.75" customHeight="1">
      <c r="A31" s="1013" t="s">
        <v>380</v>
      </c>
      <c r="B31" s="1013"/>
      <c r="C31" s="86">
        <v>15322</v>
      </c>
      <c r="D31" s="86">
        <v>16664</v>
      </c>
      <c r="E31" s="339">
        <v>5701</v>
      </c>
      <c r="G31" s="1013" t="s">
        <v>179</v>
      </c>
      <c r="H31" s="1013"/>
      <c r="I31" s="93" t="s">
        <v>818</v>
      </c>
      <c r="J31" s="93" t="s">
        <v>818</v>
      </c>
      <c r="K31" s="93" t="s">
        <v>818</v>
      </c>
      <c r="L31" s="92"/>
    </row>
    <row r="33" spans="1:14" s="85" customFormat="1" ht="18.75">
      <c r="C33" s="29" t="s">
        <v>635</v>
      </c>
    </row>
    <row r="35" spans="1:14" s="85" customFormat="1" ht="33" customHeight="1">
      <c r="A35" s="849" t="s">
        <v>125</v>
      </c>
      <c r="B35" s="849"/>
      <c r="C35" s="849" t="s">
        <v>383</v>
      </c>
      <c r="D35" s="849"/>
      <c r="E35" s="849"/>
      <c r="F35" s="849" t="s">
        <v>131</v>
      </c>
      <c r="G35" s="849"/>
      <c r="H35" s="849"/>
      <c r="I35" s="849" t="s">
        <v>132</v>
      </c>
      <c r="J35" s="849"/>
      <c r="K35" s="849"/>
      <c r="L35" s="849" t="s">
        <v>133</v>
      </c>
      <c r="M35" s="849"/>
      <c r="N35" s="849"/>
    </row>
    <row r="36" spans="1:14" s="85" customFormat="1" ht="30" customHeight="1">
      <c r="A36" s="849"/>
      <c r="B36" s="849"/>
      <c r="C36" s="34">
        <f>E36-2</f>
        <v>2018</v>
      </c>
      <c r="D36" s="34">
        <f>E36-1</f>
        <v>2019</v>
      </c>
      <c r="E36" s="34">
        <f>'1. П МО'!C10</f>
        <v>2020</v>
      </c>
      <c r="F36" s="34">
        <f>H36-2</f>
        <v>2018</v>
      </c>
      <c r="G36" s="34">
        <f>H36-1</f>
        <v>2019</v>
      </c>
      <c r="H36" s="34">
        <f>'1. П МО'!C10</f>
        <v>2020</v>
      </c>
      <c r="I36" s="34">
        <f>K36-2</f>
        <v>2018</v>
      </c>
      <c r="J36" s="34">
        <f>K36-1</f>
        <v>2019</v>
      </c>
      <c r="K36" s="34">
        <f>'1. П МО'!C10</f>
        <v>2020</v>
      </c>
      <c r="L36" s="34">
        <f>N36-2</f>
        <v>2018</v>
      </c>
      <c r="M36" s="34">
        <f>N36-1</f>
        <v>2019</v>
      </c>
      <c r="N36" s="34">
        <f>'1. П МО'!C10</f>
        <v>2020</v>
      </c>
    </row>
    <row r="37" spans="1:14" ht="20.100000000000001" customHeight="1">
      <c r="A37" s="849"/>
      <c r="B37" s="849"/>
      <c r="C37" s="208">
        <f>K29+1</f>
        <v>188</v>
      </c>
      <c r="D37" s="208">
        <f>C37+1</f>
        <v>189</v>
      </c>
      <c r="E37" s="208">
        <f t="shared" ref="E37:N37" si="2">D37+1</f>
        <v>190</v>
      </c>
      <c r="F37" s="208">
        <f t="shared" si="2"/>
        <v>191</v>
      </c>
      <c r="G37" s="208">
        <f t="shared" si="2"/>
        <v>192</v>
      </c>
      <c r="H37" s="208">
        <f t="shared" si="2"/>
        <v>193</v>
      </c>
      <c r="I37" s="208">
        <f t="shared" si="2"/>
        <v>194</v>
      </c>
      <c r="J37" s="208">
        <f t="shared" si="2"/>
        <v>195</v>
      </c>
      <c r="K37" s="208">
        <f t="shared" si="2"/>
        <v>196</v>
      </c>
      <c r="L37" s="208">
        <f t="shared" si="2"/>
        <v>197</v>
      </c>
      <c r="M37" s="208">
        <f t="shared" si="2"/>
        <v>198</v>
      </c>
      <c r="N37" s="208">
        <f t="shared" si="2"/>
        <v>199</v>
      </c>
    </row>
    <row r="38" spans="1:14" ht="30" customHeight="1">
      <c r="A38" s="1013" t="s">
        <v>126</v>
      </c>
      <c r="B38" s="1013"/>
      <c r="C38" s="94">
        <v>95</v>
      </c>
      <c r="D38" s="94">
        <v>84</v>
      </c>
      <c r="E38" s="94">
        <v>73</v>
      </c>
      <c r="F38" s="94">
        <v>28</v>
      </c>
      <c r="G38" s="94">
        <v>23</v>
      </c>
      <c r="H38" s="94">
        <v>22</v>
      </c>
      <c r="I38" s="94">
        <v>2</v>
      </c>
      <c r="J38" s="94">
        <v>0</v>
      </c>
      <c r="K38" s="94">
        <v>1</v>
      </c>
      <c r="L38" s="94">
        <v>11</v>
      </c>
      <c r="M38" s="94">
        <v>15</v>
      </c>
      <c r="N38" s="94">
        <v>22</v>
      </c>
    </row>
    <row r="39" spans="1:14" ht="30" customHeight="1">
      <c r="A39" s="1013" t="s">
        <v>127</v>
      </c>
      <c r="B39" s="1013"/>
      <c r="C39" s="528">
        <v>19600</v>
      </c>
      <c r="D39" s="528">
        <v>12602</v>
      </c>
      <c r="E39" s="528">
        <v>7254</v>
      </c>
      <c r="F39" s="94">
        <v>392</v>
      </c>
      <c r="G39" s="94">
        <v>398</v>
      </c>
      <c r="H39" s="94">
        <v>748</v>
      </c>
      <c r="I39" s="94">
        <v>236</v>
      </c>
      <c r="J39" s="94">
        <v>0</v>
      </c>
      <c r="K39" s="94">
        <v>45</v>
      </c>
      <c r="L39" s="94">
        <v>308</v>
      </c>
      <c r="M39" s="94">
        <v>338</v>
      </c>
      <c r="N39" s="94">
        <v>237</v>
      </c>
    </row>
    <row r="40" spans="1:14" ht="30" customHeight="1">
      <c r="A40" s="1013" t="s">
        <v>75</v>
      </c>
      <c r="B40" s="1013"/>
      <c r="C40" s="528">
        <v>5680</v>
      </c>
      <c r="D40" s="528">
        <v>4556</v>
      </c>
      <c r="E40" s="528">
        <v>2460</v>
      </c>
      <c r="F40" s="94">
        <v>295</v>
      </c>
      <c r="G40" s="94">
        <v>306</v>
      </c>
      <c r="H40" s="94">
        <v>382</v>
      </c>
      <c r="I40" s="94">
        <v>30</v>
      </c>
      <c r="J40" s="94">
        <v>0</v>
      </c>
      <c r="K40" s="94">
        <v>14</v>
      </c>
      <c r="L40" s="94">
        <v>98</v>
      </c>
      <c r="M40" s="94">
        <v>105</v>
      </c>
      <c r="N40" s="94">
        <v>65</v>
      </c>
    </row>
    <row r="42" spans="1:14" s="85" customFormat="1" ht="18.75">
      <c r="C42" s="29" t="s">
        <v>532</v>
      </c>
    </row>
    <row r="44" spans="1:14" s="85" customFormat="1" ht="30" customHeight="1">
      <c r="A44" s="858" t="s">
        <v>125</v>
      </c>
      <c r="B44" s="858"/>
      <c r="C44" s="859" t="s">
        <v>403</v>
      </c>
      <c r="D44" s="1031"/>
      <c r="E44" s="860"/>
      <c r="F44" s="858" t="s">
        <v>404</v>
      </c>
      <c r="G44" s="858"/>
      <c r="H44" s="858"/>
      <c r="I44" s="858" t="s">
        <v>405</v>
      </c>
      <c r="J44" s="858"/>
      <c r="K44" s="858"/>
      <c r="L44" s="858" t="s">
        <v>406</v>
      </c>
      <c r="M44" s="858"/>
      <c r="N44" s="858"/>
    </row>
    <row r="45" spans="1:14" s="85" customFormat="1" ht="30" customHeight="1">
      <c r="A45" s="858"/>
      <c r="B45" s="858"/>
      <c r="C45" s="34">
        <f>E45-2</f>
        <v>2018</v>
      </c>
      <c r="D45" s="34">
        <f>E45-1</f>
        <v>2019</v>
      </c>
      <c r="E45" s="34">
        <f>'1. П МО'!C10</f>
        <v>2020</v>
      </c>
      <c r="F45" s="34">
        <f>H45-2</f>
        <v>2018</v>
      </c>
      <c r="G45" s="34">
        <f>H45-1</f>
        <v>2019</v>
      </c>
      <c r="H45" s="34">
        <f>'1. П МО'!C10</f>
        <v>2020</v>
      </c>
      <c r="I45" s="34">
        <f>K45-2</f>
        <v>2018</v>
      </c>
      <c r="J45" s="34">
        <f>K45-1</f>
        <v>2019</v>
      </c>
      <c r="K45" s="34">
        <f>'1. П МО'!C10</f>
        <v>2020</v>
      </c>
      <c r="L45" s="34">
        <f>N45-2</f>
        <v>2018</v>
      </c>
      <c r="M45" s="34">
        <f>N45-1</f>
        <v>2019</v>
      </c>
      <c r="N45" s="34">
        <f>'1. П МО'!C10</f>
        <v>2020</v>
      </c>
    </row>
    <row r="46" spans="1:14" ht="20.100000000000001" customHeight="1">
      <c r="A46" s="858"/>
      <c r="B46" s="858"/>
      <c r="C46" s="208">
        <f>N37+1</f>
        <v>200</v>
      </c>
      <c r="D46" s="208">
        <f>C46+1</f>
        <v>201</v>
      </c>
      <c r="E46" s="208">
        <f t="shared" ref="E46:N46" si="3">D46+1</f>
        <v>202</v>
      </c>
      <c r="F46" s="208">
        <f t="shared" si="3"/>
        <v>203</v>
      </c>
      <c r="G46" s="208">
        <f t="shared" si="3"/>
        <v>204</v>
      </c>
      <c r="H46" s="208">
        <f t="shared" si="3"/>
        <v>205</v>
      </c>
      <c r="I46" s="208">
        <f t="shared" si="3"/>
        <v>206</v>
      </c>
      <c r="J46" s="208">
        <f t="shared" si="3"/>
        <v>207</v>
      </c>
      <c r="K46" s="208">
        <f t="shared" si="3"/>
        <v>208</v>
      </c>
      <c r="L46" s="208">
        <f t="shared" si="3"/>
        <v>209</v>
      </c>
      <c r="M46" s="208">
        <f t="shared" si="3"/>
        <v>210</v>
      </c>
      <c r="N46" s="208">
        <f t="shared" si="3"/>
        <v>211</v>
      </c>
    </row>
    <row r="47" spans="1:14" ht="30" customHeight="1">
      <c r="A47" s="1014" t="s">
        <v>126</v>
      </c>
      <c r="B47" s="1014"/>
      <c r="C47" s="94">
        <v>61</v>
      </c>
      <c r="D47" s="94">
        <v>59</v>
      </c>
      <c r="E47" s="94">
        <v>26</v>
      </c>
      <c r="F47" s="94">
        <v>44</v>
      </c>
      <c r="G47" s="94">
        <v>39</v>
      </c>
      <c r="H47" s="94">
        <v>3</v>
      </c>
      <c r="I47" s="94">
        <v>3</v>
      </c>
      <c r="J47" s="94">
        <v>7</v>
      </c>
      <c r="K47" s="94">
        <v>3</v>
      </c>
      <c r="L47" s="94">
        <v>14</v>
      </c>
      <c r="M47" s="94">
        <v>13</v>
      </c>
      <c r="N47" s="94">
        <v>20</v>
      </c>
    </row>
    <row r="48" spans="1:14" ht="30" customHeight="1">
      <c r="A48" s="1014" t="s">
        <v>380</v>
      </c>
      <c r="B48" s="1014"/>
      <c r="C48" s="94">
        <v>352</v>
      </c>
      <c r="D48" s="94">
        <v>371</v>
      </c>
      <c r="E48" s="94">
        <v>228</v>
      </c>
      <c r="F48" s="94">
        <v>193</v>
      </c>
      <c r="G48" s="94">
        <v>169</v>
      </c>
      <c r="H48" s="94">
        <v>68</v>
      </c>
      <c r="I48" s="94">
        <v>32</v>
      </c>
      <c r="J48" s="94">
        <v>25</v>
      </c>
      <c r="K48" s="94">
        <v>30</v>
      </c>
      <c r="L48" s="94">
        <v>127</v>
      </c>
      <c r="M48" s="94">
        <v>177</v>
      </c>
      <c r="N48" s="94">
        <v>130</v>
      </c>
    </row>
    <row r="50" spans="1:17" ht="18.75">
      <c r="C50" s="29" t="s">
        <v>664</v>
      </c>
    </row>
    <row r="51" spans="1:17" ht="18.75">
      <c r="C51" s="29"/>
    </row>
    <row r="52" spans="1:17" s="91" customFormat="1" ht="47.25" customHeight="1">
      <c r="A52" s="977" t="s">
        <v>663</v>
      </c>
      <c r="B52" s="977"/>
      <c r="C52" s="977"/>
      <c r="D52" s="315" t="s">
        <v>661</v>
      </c>
      <c r="E52" s="315" t="s">
        <v>662</v>
      </c>
      <c r="F52" s="493"/>
      <c r="G52" s="493"/>
      <c r="H52" s="493"/>
      <c r="I52" s="493"/>
    </row>
    <row r="53" spans="1:17" s="91" customFormat="1" ht="20.100000000000001" customHeight="1">
      <c r="A53" s="977"/>
      <c r="B53" s="977"/>
      <c r="C53" s="977"/>
      <c r="D53" s="321">
        <f>N46+1</f>
        <v>212</v>
      </c>
      <c r="E53" s="321">
        <f>D53+1</f>
        <v>213</v>
      </c>
      <c r="F53" s="494"/>
      <c r="G53" s="494"/>
      <c r="H53" s="494"/>
      <c r="I53" s="494"/>
    </row>
    <row r="54" spans="1:17" ht="31.5" customHeight="1">
      <c r="A54" s="1027" t="s">
        <v>666</v>
      </c>
      <c r="B54" s="1027"/>
      <c r="C54" s="1027"/>
      <c r="D54" s="221">
        <v>28</v>
      </c>
      <c r="E54" s="221" t="s">
        <v>908</v>
      </c>
      <c r="F54" s="492"/>
      <c r="G54" s="492"/>
      <c r="H54" s="495"/>
      <c r="I54" s="495"/>
    </row>
    <row r="55" spans="1:17" ht="31.5" customHeight="1">
      <c r="A55" s="1028" t="s">
        <v>665</v>
      </c>
      <c r="B55" s="1028"/>
      <c r="C55" s="1028"/>
      <c r="D55" s="221">
        <v>16</v>
      </c>
      <c r="E55" s="221">
        <v>26191</v>
      </c>
      <c r="F55" s="492"/>
      <c r="G55" s="492"/>
      <c r="H55" s="495"/>
      <c r="I55" s="495"/>
    </row>
    <row r="56" spans="1:17" ht="31.5" customHeight="1">
      <c r="A56" s="1028" t="s">
        <v>667</v>
      </c>
      <c r="B56" s="1028"/>
      <c r="C56" s="1028"/>
      <c r="D56" s="221">
        <v>13</v>
      </c>
      <c r="E56" s="221">
        <v>14016</v>
      </c>
      <c r="F56" s="492"/>
      <c r="G56" s="492"/>
      <c r="H56" s="495"/>
      <c r="I56" s="495"/>
    </row>
    <row r="59" spans="1:17" s="85" customFormat="1" ht="18.75">
      <c r="C59" s="45" t="s">
        <v>668</v>
      </c>
      <c r="D59" s="95"/>
      <c r="E59" s="95"/>
      <c r="F59" s="95"/>
      <c r="G59" s="95"/>
      <c r="H59" s="95"/>
      <c r="I59" s="95"/>
      <c r="J59" s="95"/>
      <c r="K59" s="95"/>
      <c r="L59" s="95"/>
      <c r="M59" s="95"/>
      <c r="N59" s="95"/>
    </row>
    <row r="61" spans="1:17" s="87" customFormat="1" ht="51" customHeight="1">
      <c r="A61" s="1010" t="s">
        <v>4</v>
      </c>
      <c r="B61" s="593" t="s">
        <v>148</v>
      </c>
      <c r="C61" s="594"/>
      <c r="D61" s="977" t="s">
        <v>360</v>
      </c>
      <c r="E61" s="977"/>
      <c r="F61" s="604" t="s">
        <v>149</v>
      </c>
      <c r="G61" s="604"/>
      <c r="H61" s="604" t="s">
        <v>171</v>
      </c>
      <c r="I61" s="604"/>
      <c r="J61" s="604"/>
      <c r="K61" s="593" t="s">
        <v>613</v>
      </c>
      <c r="L61" s="595"/>
      <c r="M61" s="334" t="s">
        <v>180</v>
      </c>
      <c r="N61" s="334" t="s">
        <v>104</v>
      </c>
      <c r="O61" s="1010" t="s">
        <v>150</v>
      </c>
      <c r="P61" s="1010"/>
      <c r="Q61" s="1010"/>
    </row>
    <row r="62" spans="1:17" s="91" customFormat="1" ht="20.100000000000001" customHeight="1">
      <c r="A62" s="1029"/>
      <c r="B62" s="1022">
        <f>I53+1</f>
        <v>1</v>
      </c>
      <c r="C62" s="1023"/>
      <c r="D62" s="1018">
        <v>219</v>
      </c>
      <c r="E62" s="1018"/>
      <c r="F62" s="1006">
        <f>D62+1</f>
        <v>220</v>
      </c>
      <c r="G62" s="1007"/>
      <c r="H62" s="311"/>
      <c r="I62" s="312">
        <f>F62+1</f>
        <v>221</v>
      </c>
      <c r="J62" s="313"/>
      <c r="K62" s="1006">
        <f>I62+1</f>
        <v>222</v>
      </c>
      <c r="L62" s="1007"/>
      <c r="M62" s="335">
        <f>K62+1</f>
        <v>223</v>
      </c>
      <c r="N62" s="312">
        <f>M62+1</f>
        <v>224</v>
      </c>
      <c r="O62" s="311"/>
      <c r="P62" s="312">
        <f>N62+1</f>
        <v>225</v>
      </c>
      <c r="Q62" s="313"/>
    </row>
    <row r="63" spans="1:17" s="96" customFormat="1" ht="97.5" customHeight="1">
      <c r="A63" s="98" t="s">
        <v>440</v>
      </c>
      <c r="B63" s="1016" t="s">
        <v>617</v>
      </c>
      <c r="C63" s="1017"/>
      <c r="D63" s="1016" t="s">
        <v>431</v>
      </c>
      <c r="E63" s="1017"/>
      <c r="F63" s="1024" t="s">
        <v>168</v>
      </c>
      <c r="G63" s="1025"/>
      <c r="H63" s="1024" t="s">
        <v>176</v>
      </c>
      <c r="I63" s="1026"/>
      <c r="J63" s="1025"/>
      <c r="K63" s="1008" t="s">
        <v>483</v>
      </c>
      <c r="L63" s="1009"/>
      <c r="M63" s="99">
        <v>300</v>
      </c>
      <c r="N63" s="99">
        <v>15</v>
      </c>
      <c r="O63" s="1011" t="s">
        <v>484</v>
      </c>
      <c r="P63" s="1011"/>
      <c r="Q63" s="1011"/>
    </row>
    <row r="64" spans="1:17" ht="50.1" customHeight="1">
      <c r="A64" s="100">
        <v>1</v>
      </c>
      <c r="B64" s="1019" t="s">
        <v>866</v>
      </c>
      <c r="C64" s="1020"/>
      <c r="D64" s="1019" t="s">
        <v>867</v>
      </c>
      <c r="E64" s="1020"/>
      <c r="F64" s="841" t="s">
        <v>168</v>
      </c>
      <c r="G64" s="841"/>
      <c r="H64" s="841" t="s">
        <v>176</v>
      </c>
      <c r="I64" s="841"/>
      <c r="J64" s="841"/>
      <c r="K64" s="516" t="s">
        <v>868</v>
      </c>
      <c r="L64" s="517"/>
      <c r="M64" s="78">
        <v>200</v>
      </c>
      <c r="N64" s="78">
        <v>15</v>
      </c>
      <c r="O64" s="584" t="s">
        <v>869</v>
      </c>
      <c r="P64" s="852"/>
      <c r="Q64" s="585"/>
    </row>
    <row r="65" spans="1:17" ht="50.1" customHeight="1">
      <c r="A65" s="100">
        <v>2</v>
      </c>
      <c r="B65" s="1019" t="s">
        <v>870</v>
      </c>
      <c r="C65" s="1020"/>
      <c r="D65" s="1019" t="s">
        <v>867</v>
      </c>
      <c r="E65" s="1020"/>
      <c r="F65" s="601" t="s">
        <v>168</v>
      </c>
      <c r="G65" s="930"/>
      <c r="H65" s="601" t="s">
        <v>172</v>
      </c>
      <c r="I65" s="929"/>
      <c r="J65" s="930"/>
      <c r="K65" s="516" t="s">
        <v>868</v>
      </c>
      <c r="L65" s="517"/>
      <c r="M65" s="78">
        <v>30</v>
      </c>
      <c r="N65" s="78">
        <v>10</v>
      </c>
      <c r="O65" s="598" t="s">
        <v>871</v>
      </c>
      <c r="P65" s="598"/>
      <c r="Q65" s="598"/>
    </row>
    <row r="66" spans="1:17" ht="50.1" customHeight="1">
      <c r="A66" s="100">
        <v>3</v>
      </c>
      <c r="B66" s="1019" t="s">
        <v>872</v>
      </c>
      <c r="C66" s="1020"/>
      <c r="D66" s="1019" t="s">
        <v>867</v>
      </c>
      <c r="E66" s="1020"/>
      <c r="F66" s="601" t="s">
        <v>168</v>
      </c>
      <c r="G66" s="930"/>
      <c r="H66" s="601" t="s">
        <v>174</v>
      </c>
      <c r="I66" s="929"/>
      <c r="J66" s="930"/>
      <c r="K66" s="516" t="s">
        <v>873</v>
      </c>
      <c r="L66" s="517"/>
      <c r="M66" s="78">
        <v>30</v>
      </c>
      <c r="N66" s="78">
        <v>10</v>
      </c>
      <c r="O66" s="598" t="s">
        <v>874</v>
      </c>
      <c r="P66" s="598"/>
      <c r="Q66" s="598"/>
    </row>
    <row r="67" spans="1:17" ht="50.1" customHeight="1">
      <c r="A67" s="100">
        <v>4</v>
      </c>
      <c r="B67" s="1012" t="s">
        <v>875</v>
      </c>
      <c r="C67" s="1012"/>
      <c r="D67" s="1019" t="s">
        <v>867</v>
      </c>
      <c r="E67" s="1020"/>
      <c r="F67" s="601" t="s">
        <v>168</v>
      </c>
      <c r="G67" s="930"/>
      <c r="H67" s="601" t="s">
        <v>177</v>
      </c>
      <c r="I67" s="929"/>
      <c r="J67" s="930"/>
      <c r="K67" s="516" t="s">
        <v>873</v>
      </c>
      <c r="L67" s="517"/>
      <c r="M67" s="78">
        <v>150</v>
      </c>
      <c r="N67" s="78">
        <v>150</v>
      </c>
      <c r="O67" s="598" t="s">
        <v>876</v>
      </c>
      <c r="P67" s="598"/>
      <c r="Q67" s="598"/>
    </row>
    <row r="68" spans="1:17" ht="50.1" customHeight="1">
      <c r="A68" s="100">
        <v>5</v>
      </c>
      <c r="B68" s="1012" t="s">
        <v>877</v>
      </c>
      <c r="C68" s="1012"/>
      <c r="D68" s="1019" t="s">
        <v>867</v>
      </c>
      <c r="E68" s="1020"/>
      <c r="F68" s="601" t="s">
        <v>168</v>
      </c>
      <c r="G68" s="930"/>
      <c r="H68" s="601" t="s">
        <v>175</v>
      </c>
      <c r="I68" s="929"/>
      <c r="J68" s="930"/>
      <c r="K68" s="516" t="s">
        <v>868</v>
      </c>
      <c r="L68" s="517"/>
      <c r="M68" s="78">
        <v>100</v>
      </c>
      <c r="N68" s="78">
        <v>80</v>
      </c>
      <c r="O68" s="598" t="s">
        <v>878</v>
      </c>
      <c r="P68" s="598"/>
      <c r="Q68" s="598"/>
    </row>
    <row r="69" spans="1:17" ht="50.1" customHeight="1">
      <c r="A69" s="100">
        <v>6</v>
      </c>
      <c r="B69" s="1021" t="s">
        <v>879</v>
      </c>
      <c r="C69" s="1012"/>
      <c r="D69" s="1021" t="s">
        <v>880</v>
      </c>
      <c r="E69" s="1012"/>
      <c r="F69" s="841" t="s">
        <v>168</v>
      </c>
      <c r="G69" s="841"/>
      <c r="H69" s="841" t="s">
        <v>173</v>
      </c>
      <c r="I69" s="841"/>
      <c r="J69" s="841"/>
      <c r="K69" s="516" t="s">
        <v>887</v>
      </c>
      <c r="L69" s="517"/>
      <c r="M69" s="78">
        <v>230</v>
      </c>
      <c r="N69" s="78">
        <v>19</v>
      </c>
      <c r="O69" s="598" t="s">
        <v>881</v>
      </c>
      <c r="P69" s="598"/>
      <c r="Q69" s="598"/>
    </row>
    <row r="70" spans="1:17" ht="50.1" customHeight="1">
      <c r="A70" s="100">
        <v>7</v>
      </c>
      <c r="B70" s="1021" t="s">
        <v>882</v>
      </c>
      <c r="C70" s="1021"/>
      <c r="D70" s="1021" t="s">
        <v>880</v>
      </c>
      <c r="E70" s="1012"/>
      <c r="F70" s="841" t="s">
        <v>168</v>
      </c>
      <c r="G70" s="841"/>
      <c r="H70" s="841" t="s">
        <v>174</v>
      </c>
      <c r="I70" s="841"/>
      <c r="J70" s="841"/>
      <c r="K70" s="516" t="s">
        <v>887</v>
      </c>
      <c r="L70" s="517"/>
      <c r="M70" s="78">
        <v>14</v>
      </c>
      <c r="N70" s="78">
        <v>6</v>
      </c>
      <c r="O70" s="598" t="s">
        <v>883</v>
      </c>
      <c r="P70" s="598"/>
      <c r="Q70" s="598"/>
    </row>
    <row r="71" spans="1:17" ht="50.1" customHeight="1">
      <c r="A71" s="100">
        <v>8</v>
      </c>
      <c r="B71" s="1019" t="s">
        <v>884</v>
      </c>
      <c r="C71" s="1020"/>
      <c r="D71" s="1019" t="s">
        <v>770</v>
      </c>
      <c r="E71" s="1020"/>
      <c r="F71" s="601" t="s">
        <v>168</v>
      </c>
      <c r="G71" s="930"/>
      <c r="H71" s="601" t="s">
        <v>172</v>
      </c>
      <c r="I71" s="929"/>
      <c r="J71" s="930"/>
      <c r="K71" s="516" t="s">
        <v>873</v>
      </c>
      <c r="L71" s="517"/>
      <c r="M71" s="78"/>
      <c r="N71" s="78">
        <v>30</v>
      </c>
      <c r="O71" s="598" t="s">
        <v>885</v>
      </c>
      <c r="P71" s="598"/>
      <c r="Q71" s="598"/>
    </row>
    <row r="72" spans="1:17" ht="50.1" customHeight="1">
      <c r="A72" s="100">
        <v>9</v>
      </c>
      <c r="B72" s="1012" t="s">
        <v>888</v>
      </c>
      <c r="C72" s="1012"/>
      <c r="D72" s="1019" t="s">
        <v>770</v>
      </c>
      <c r="E72" s="1020"/>
      <c r="F72" s="841" t="s">
        <v>168</v>
      </c>
      <c r="G72" s="841"/>
      <c r="H72" s="841" t="s">
        <v>176</v>
      </c>
      <c r="I72" s="841"/>
      <c r="J72" s="841"/>
      <c r="K72" s="518" t="s">
        <v>868</v>
      </c>
      <c r="L72" s="519"/>
      <c r="M72" s="78"/>
      <c r="N72" s="78">
        <v>174</v>
      </c>
      <c r="O72" s="598" t="s">
        <v>886</v>
      </c>
      <c r="P72" s="598"/>
      <c r="Q72" s="598"/>
    </row>
    <row r="73" spans="1:17" ht="50.1" customHeight="1">
      <c r="A73" s="100" t="s">
        <v>37</v>
      </c>
      <c r="B73" s="1012"/>
      <c r="C73" s="1012"/>
      <c r="D73" s="1012"/>
      <c r="E73" s="1012"/>
      <c r="F73" s="841"/>
      <c r="G73" s="841"/>
      <c r="H73" s="841"/>
      <c r="I73" s="841"/>
      <c r="J73" s="841"/>
      <c r="K73" s="332"/>
      <c r="L73" s="333"/>
      <c r="M73" s="78"/>
      <c r="N73" s="78"/>
      <c r="O73" s="1005"/>
      <c r="P73" s="1005"/>
      <c r="Q73" s="1005"/>
    </row>
    <row r="76" spans="1:17" ht="21.75" customHeight="1"/>
    <row r="77" spans="1:17" ht="21.75" customHeight="1"/>
    <row r="78" spans="1:17" ht="21.75" customHeight="1"/>
  </sheetData>
  <sheetProtection formatColumns="0" formatRows="0" insertRows="0" insertHyperlinks="0" deleteRows="0" sort="0" autoFilter="0"/>
  <dataConsolidate/>
  <mergeCells count="110">
    <mergeCell ref="C10:E10"/>
    <mergeCell ref="F10:H10"/>
    <mergeCell ref="I10:K10"/>
    <mergeCell ref="B61:C61"/>
    <mergeCell ref="A10:B12"/>
    <mergeCell ref="H72:J72"/>
    <mergeCell ref="H71:J71"/>
    <mergeCell ref="F69:G69"/>
    <mergeCell ref="H69:J69"/>
    <mergeCell ref="F71:G71"/>
    <mergeCell ref="F70:G70"/>
    <mergeCell ref="H70:J70"/>
    <mergeCell ref="H65:J65"/>
    <mergeCell ref="F68:G68"/>
    <mergeCell ref="H68:J68"/>
    <mergeCell ref="I44:K44"/>
    <mergeCell ref="B6:N6"/>
    <mergeCell ref="H67:J67"/>
    <mergeCell ref="C35:E35"/>
    <mergeCell ref="F35:H35"/>
    <mergeCell ref="I35:K35"/>
    <mergeCell ref="L35:N35"/>
    <mergeCell ref="C44:E44"/>
    <mergeCell ref="F44:H44"/>
    <mergeCell ref="G28:H29"/>
    <mergeCell ref="G30:H30"/>
    <mergeCell ref="G31:H31"/>
    <mergeCell ref="C26:F26"/>
    <mergeCell ref="D61:E61"/>
    <mergeCell ref="D67:E67"/>
    <mergeCell ref="L10:N10"/>
    <mergeCell ref="C19:E19"/>
    <mergeCell ref="F19:H19"/>
    <mergeCell ref="I19:K19"/>
    <mergeCell ref="L19:N19"/>
    <mergeCell ref="F65:G65"/>
    <mergeCell ref="F61:G61"/>
    <mergeCell ref="F64:G64"/>
    <mergeCell ref="H61:J61"/>
    <mergeCell ref="H64:J64"/>
    <mergeCell ref="L44:N44"/>
    <mergeCell ref="F66:G66"/>
    <mergeCell ref="H66:J66"/>
    <mergeCell ref="F67:G67"/>
    <mergeCell ref="F62:G62"/>
    <mergeCell ref="F63:G63"/>
    <mergeCell ref="H63:J63"/>
    <mergeCell ref="A54:C54"/>
    <mergeCell ref="A55:C55"/>
    <mergeCell ref="A56:C56"/>
    <mergeCell ref="A52:C53"/>
    <mergeCell ref="A61:A62"/>
    <mergeCell ref="F73:G73"/>
    <mergeCell ref="H73:J73"/>
    <mergeCell ref="D63:E63"/>
    <mergeCell ref="D62:E62"/>
    <mergeCell ref="B64:C64"/>
    <mergeCell ref="D64:E64"/>
    <mergeCell ref="B65:C65"/>
    <mergeCell ref="D65:E65"/>
    <mergeCell ref="B66:C66"/>
    <mergeCell ref="D66:E66"/>
    <mergeCell ref="B67:C67"/>
    <mergeCell ref="B68:C68"/>
    <mergeCell ref="D68:E68"/>
    <mergeCell ref="B69:C69"/>
    <mergeCell ref="D69:E69"/>
    <mergeCell ref="B70:C70"/>
    <mergeCell ref="D70:E70"/>
    <mergeCell ref="B71:C71"/>
    <mergeCell ref="D71:E71"/>
    <mergeCell ref="B72:C72"/>
    <mergeCell ref="D72:E72"/>
    <mergeCell ref="B62:C62"/>
    <mergeCell ref="B63:C63"/>
    <mergeCell ref="F72:G72"/>
    <mergeCell ref="B73:C73"/>
    <mergeCell ref="D73:E73"/>
    <mergeCell ref="A39:B39"/>
    <mergeCell ref="A40:B40"/>
    <mergeCell ref="A44:B46"/>
    <mergeCell ref="A47:B47"/>
    <mergeCell ref="A48:B48"/>
    <mergeCell ref="A13:B13"/>
    <mergeCell ref="A14:B14"/>
    <mergeCell ref="A15:B15"/>
    <mergeCell ref="A19:B21"/>
    <mergeCell ref="A22:B22"/>
    <mergeCell ref="A23:B23"/>
    <mergeCell ref="A24:B24"/>
    <mergeCell ref="A28:B29"/>
    <mergeCell ref="A30:B30"/>
    <mergeCell ref="A31:B31"/>
    <mergeCell ref="A35:B37"/>
    <mergeCell ref="A38:B38"/>
    <mergeCell ref="O73:Q73"/>
    <mergeCell ref="K62:L62"/>
    <mergeCell ref="K61:L61"/>
    <mergeCell ref="K63:L63"/>
    <mergeCell ref="O61:Q61"/>
    <mergeCell ref="O63:Q63"/>
    <mergeCell ref="O64:Q64"/>
    <mergeCell ref="O65:Q65"/>
    <mergeCell ref="O66:Q66"/>
    <mergeCell ref="O67:Q67"/>
    <mergeCell ref="O68:Q68"/>
    <mergeCell ref="O69:Q69"/>
    <mergeCell ref="O70:Q70"/>
    <mergeCell ref="O71:Q71"/>
    <mergeCell ref="O72:Q72"/>
  </mergeCells>
  <dataValidations count="6">
    <dataValidation type="whole" allowBlank="1" showInputMessage="1" showErrorMessage="1" errorTitle="ВНИМАНИЕ!" error="В ячейки данной таблицы вносятся только целые числа, без буквенного сопровождения" sqref="C22:N24 C47:N48 I30:K30 C30:E31 C13:N15 C38:N40">
      <formula1>0</formula1>
      <formula2>100000000</formula2>
    </dataValidation>
    <dataValidation type="textLength" allowBlank="1" showInputMessage="1" showErrorMessage="1" sqref="I31:K31">
      <formula1>0</formula1>
      <formula2>100000000</formula2>
    </dataValidation>
    <dataValidation type="list" allowBlank="1" showInputMessage="1" showErrorMessage="1" sqref="F64:G73">
      <formula1>статус</formula1>
    </dataValidation>
    <dataValidation type="list" allowBlank="1" showInputMessage="1" showErrorMessage="1" sqref="H64:J73">
      <formula1>направ_мер</formula1>
    </dataValidation>
    <dataValidation type="whole" allowBlank="1" showInputMessage="1" showErrorMessage="1" errorTitle="ВНИМАНИЕ!" error="В ячейки данного столбца вносятся только целый числа, без буквенного сопровождения" sqref="M64:N73">
      <formula1>0</formula1>
      <formula2>100000000</formula2>
    </dataValidation>
    <dataValidation type="list" allowBlank="1" showInputMessage="1" showErrorMessage="1" promptTitle="ПОМОЩЬ" prompt="Выберите КДУ из выпадающего списка" sqref="D64:E73">
      <formula1>КДУ_список</formula1>
    </dataValidation>
  </dataValidations>
  <hyperlinks>
    <hyperlink ref="N4" location="НАВИГАЦИЯ!A1" display="НАВИГАЦИЯ"/>
    <hyperlink ref="N5" location="Глава4_Для_схем" display="СХЕМЫ и ГРАФИКИ к Приложению 4."/>
  </hyperlinks>
  <pageMargins left="0.23622047244094491" right="0.23622047244094491" top="0.62992125984251968" bottom="0.47244094488188981" header="0.31496062992125984" footer="0.31496062992125984"/>
  <pageSetup paperSize="9" scale="10" fitToHeight="0" orientation="landscape" verticalDpi="4294967295" r:id="rId1"/>
  <headerFooter>
    <oddHeader xml:space="preserve">&amp;R&amp;"Times New Roman,обычный"&amp;F, 
&amp;A, 
</oddHeader>
    <oddFooter>&amp;R&amp;"Times New Roman,обычный"&amp;P
&amp;D</oddFooter>
  </headerFooter>
  <rowBreaks count="2" manualBreakCount="2">
    <brk id="31" max="16383" man="1"/>
    <brk id="5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EB0F2"/>
    <pageSetUpPr fitToPage="1"/>
  </sheetPr>
  <dimension ref="A1:L67"/>
  <sheetViews>
    <sheetView showGridLines="0" topLeftCell="A58" zoomScaleNormal="100" zoomScaleSheetLayoutView="100" workbookViewId="0">
      <selection activeCell="G22" sqref="G22"/>
    </sheetView>
  </sheetViews>
  <sheetFormatPr defaultRowHeight="15"/>
  <cols>
    <col min="1" max="1" width="9" style="23" customWidth="1"/>
    <col min="2" max="3" width="15.5703125" style="23" customWidth="1"/>
    <col min="4" max="4" width="17" style="23" customWidth="1"/>
    <col min="5" max="5" width="20.7109375" style="23" customWidth="1"/>
    <col min="6" max="7" width="23.42578125" style="23" customWidth="1"/>
    <col min="8" max="8" width="23.28515625" style="23" customWidth="1"/>
    <col min="9" max="9" width="20.5703125" style="23" customWidth="1"/>
    <col min="10" max="10" width="34.140625" style="23" customWidth="1"/>
    <col min="11" max="11" width="22.7109375" style="23" customWidth="1"/>
    <col min="12" max="12" width="8.7109375" style="23" customWidth="1"/>
    <col min="13" max="16384" width="9.140625" style="23"/>
  </cols>
  <sheetData>
    <row r="1" spans="1:12" ht="20.100000000000001" customHeight="1">
      <c r="H1" s="24" t="s">
        <v>441</v>
      </c>
    </row>
    <row r="2" spans="1:12" ht="20.100000000000001" customHeight="1">
      <c r="H2" s="24" t="s">
        <v>486</v>
      </c>
    </row>
    <row r="3" spans="1:12" ht="20.100000000000001" customHeight="1"/>
    <row r="4" spans="1:12" ht="27.95" customHeight="1">
      <c r="I4" s="573" t="s">
        <v>318</v>
      </c>
      <c r="J4" s="573"/>
      <c r="K4" s="207"/>
    </row>
    <row r="5" spans="1:12" ht="27.95" customHeight="1">
      <c r="I5" s="1033" t="s">
        <v>535</v>
      </c>
      <c r="J5" s="1033"/>
      <c r="K5" s="211"/>
    </row>
    <row r="6" spans="1:12" ht="20.25">
      <c r="A6" s="1030" t="s">
        <v>289</v>
      </c>
      <c r="B6" s="1030"/>
      <c r="C6" s="1030"/>
      <c r="D6" s="1030"/>
      <c r="E6" s="1030"/>
      <c r="F6" s="1030"/>
      <c r="G6" s="1030"/>
      <c r="H6" s="1030"/>
      <c r="I6" s="1030"/>
      <c r="J6" s="1030"/>
      <c r="K6" s="1030"/>
      <c r="L6" s="1030"/>
    </row>
    <row r="8" spans="1:12" ht="33.75" customHeight="1">
      <c r="B8" s="1037" t="s">
        <v>407</v>
      </c>
      <c r="C8" s="1037"/>
      <c r="D8" s="1037"/>
      <c r="E8" s="1037"/>
      <c r="F8" s="1037"/>
      <c r="G8" s="1037"/>
      <c r="H8" s="1037"/>
      <c r="I8" s="25"/>
      <c r="J8" s="26"/>
      <c r="K8" s="26"/>
    </row>
    <row r="10" spans="1:12" s="28" customFormat="1" ht="30" customHeight="1">
      <c r="A10" s="827" t="s">
        <v>125</v>
      </c>
      <c r="B10" s="828"/>
      <c r="C10" s="72">
        <f>E10-2</f>
        <v>2018</v>
      </c>
      <c r="D10" s="72">
        <f>E10-1</f>
        <v>2019</v>
      </c>
      <c r="E10" s="72">
        <f>'1. П МО'!C10</f>
        <v>2020</v>
      </c>
      <c r="F10" s="27"/>
      <c r="G10" s="27"/>
      <c r="H10" s="27"/>
    </row>
    <row r="11" spans="1:12" s="28" customFormat="1" ht="20.100000000000001" customHeight="1">
      <c r="A11" s="1034"/>
      <c r="B11" s="1035"/>
      <c r="C11" s="72">
        <f>'4. КУЛЬТ_МАС_МЕР'!P62+1</f>
        <v>226</v>
      </c>
      <c r="D11" s="72">
        <f>C11+1</f>
        <v>227</v>
      </c>
      <c r="E11" s="72">
        <f>D11+1</f>
        <v>228</v>
      </c>
      <c r="F11" s="27"/>
      <c r="G11" s="27"/>
      <c r="H11" s="27"/>
    </row>
    <row r="12" spans="1:12" ht="30" customHeight="1">
      <c r="A12" s="575" t="s">
        <v>220</v>
      </c>
      <c r="B12" s="576"/>
      <c r="C12" s="86">
        <v>4</v>
      </c>
      <c r="D12" s="86">
        <v>5</v>
      </c>
      <c r="E12" s="86">
        <v>5</v>
      </c>
    </row>
    <row r="13" spans="1:12" ht="30" customHeight="1">
      <c r="A13" s="575" t="s">
        <v>221</v>
      </c>
      <c r="B13" s="576"/>
      <c r="C13" s="86">
        <v>1650</v>
      </c>
      <c r="D13" s="86">
        <v>1730</v>
      </c>
      <c r="E13" s="86">
        <v>1000</v>
      </c>
    </row>
    <row r="14" spans="1:12" ht="30" customHeight="1">
      <c r="A14" s="575" t="s">
        <v>222</v>
      </c>
      <c r="B14" s="576"/>
      <c r="C14" s="86">
        <v>420</v>
      </c>
      <c r="D14" s="86">
        <v>460</v>
      </c>
      <c r="E14" s="86">
        <v>300</v>
      </c>
    </row>
    <row r="16" spans="1:12" ht="18.75">
      <c r="B16" s="29" t="s">
        <v>578</v>
      </c>
    </row>
    <row r="18" spans="1:9" s="30" customFormat="1" ht="81.75" customHeight="1">
      <c r="A18" s="1010" t="s">
        <v>0</v>
      </c>
      <c r="B18" s="977" t="s">
        <v>353</v>
      </c>
      <c r="C18" s="977"/>
      <c r="D18" s="977"/>
      <c r="E18" s="34" t="s">
        <v>355</v>
      </c>
      <c r="F18" s="34" t="s">
        <v>501</v>
      </c>
      <c r="G18" s="34" t="s">
        <v>10</v>
      </c>
      <c r="H18" s="34" t="s">
        <v>290</v>
      </c>
      <c r="I18" s="34" t="s">
        <v>7</v>
      </c>
    </row>
    <row r="19" spans="1:9" s="307" customFormat="1" ht="20.100000000000001" customHeight="1">
      <c r="A19" s="1036"/>
      <c r="B19" s="488"/>
      <c r="C19" s="292">
        <f>E11+1</f>
        <v>229</v>
      </c>
      <c r="D19" s="293"/>
      <c r="E19" s="72">
        <f>C19+1</f>
        <v>230</v>
      </c>
      <c r="F19" s="72">
        <f>E19+1</f>
        <v>231</v>
      </c>
      <c r="G19" s="72">
        <f>F19+1</f>
        <v>232</v>
      </c>
      <c r="H19" s="72">
        <f>G19+1</f>
        <v>233</v>
      </c>
      <c r="I19" s="72">
        <f>H19+1</f>
        <v>234</v>
      </c>
    </row>
    <row r="20" spans="1:9" s="30" customFormat="1" ht="39.950000000000003" customHeight="1">
      <c r="A20" s="35" t="s">
        <v>440</v>
      </c>
      <c r="B20" s="588" t="s">
        <v>506</v>
      </c>
      <c r="C20" s="853"/>
      <c r="D20" s="589"/>
      <c r="E20" s="36" t="s">
        <v>443</v>
      </c>
      <c r="F20" s="39">
        <v>2020</v>
      </c>
      <c r="G20" s="36" t="s">
        <v>507</v>
      </c>
      <c r="H20" s="36" t="s">
        <v>508</v>
      </c>
      <c r="I20" s="37" t="s">
        <v>509</v>
      </c>
    </row>
    <row r="21" spans="1:9" ht="39.950000000000003" customHeight="1">
      <c r="A21" s="100">
        <v>1</v>
      </c>
      <c r="B21" s="1039" t="s">
        <v>819</v>
      </c>
      <c r="C21" s="1039"/>
      <c r="D21" s="1039"/>
      <c r="E21" s="522" t="s">
        <v>443</v>
      </c>
      <c r="F21" s="523">
        <v>2007</v>
      </c>
      <c r="G21" s="524" t="s">
        <v>1027</v>
      </c>
      <c r="H21" s="522" t="s">
        <v>820</v>
      </c>
      <c r="I21" s="515" t="s">
        <v>774</v>
      </c>
    </row>
    <row r="22" spans="1:9" ht="39.950000000000003" customHeight="1">
      <c r="A22" s="100">
        <v>2</v>
      </c>
      <c r="B22" s="598"/>
      <c r="C22" s="598"/>
      <c r="D22" s="598"/>
      <c r="E22" s="76"/>
      <c r="F22" s="80"/>
      <c r="G22" s="76"/>
      <c r="H22" s="76"/>
      <c r="I22" s="76"/>
    </row>
    <row r="23" spans="1:9" ht="39.950000000000003" customHeight="1">
      <c r="A23" s="100">
        <v>3</v>
      </c>
      <c r="B23" s="598"/>
      <c r="C23" s="598"/>
      <c r="D23" s="598"/>
      <c r="E23" s="76"/>
      <c r="F23" s="80"/>
      <c r="G23" s="76"/>
      <c r="H23" s="76"/>
      <c r="I23" s="76"/>
    </row>
    <row r="24" spans="1:9" ht="39.950000000000003" customHeight="1">
      <c r="A24" s="100">
        <v>4</v>
      </c>
      <c r="B24" s="598"/>
      <c r="C24" s="598"/>
      <c r="D24" s="598"/>
      <c r="E24" s="76"/>
      <c r="F24" s="80"/>
      <c r="G24" s="76"/>
      <c r="H24" s="76"/>
      <c r="I24" s="76"/>
    </row>
    <row r="25" spans="1:9" ht="39.950000000000003" customHeight="1">
      <c r="A25" s="100">
        <v>5</v>
      </c>
      <c r="B25" s="598"/>
      <c r="C25" s="598"/>
      <c r="D25" s="598"/>
      <c r="E25" s="76"/>
      <c r="F25" s="80"/>
      <c r="G25" s="76"/>
      <c r="H25" s="76"/>
      <c r="I25" s="76"/>
    </row>
    <row r="26" spans="1:9" ht="39.950000000000003" customHeight="1">
      <c r="A26" s="100">
        <v>6</v>
      </c>
      <c r="B26" s="598"/>
      <c r="C26" s="598"/>
      <c r="D26" s="598"/>
      <c r="E26" s="76"/>
      <c r="F26" s="80"/>
      <c r="G26" s="76"/>
      <c r="H26" s="76"/>
      <c r="I26" s="76"/>
    </row>
    <row r="27" spans="1:9" ht="39.950000000000003" customHeight="1">
      <c r="A27" s="100">
        <v>7</v>
      </c>
      <c r="B27" s="598"/>
      <c r="C27" s="598"/>
      <c r="D27" s="598"/>
      <c r="E27" s="76"/>
      <c r="F27" s="80"/>
      <c r="G27" s="76"/>
      <c r="H27" s="76"/>
      <c r="I27" s="76"/>
    </row>
    <row r="28" spans="1:9" ht="39.950000000000003" customHeight="1">
      <c r="A28" s="100">
        <v>8</v>
      </c>
      <c r="B28" s="598"/>
      <c r="C28" s="598"/>
      <c r="D28" s="598"/>
      <c r="E28" s="76"/>
      <c r="F28" s="80"/>
      <c r="G28" s="76"/>
      <c r="H28" s="76"/>
      <c r="I28" s="76"/>
    </row>
    <row r="29" spans="1:9" ht="39.950000000000003" customHeight="1">
      <c r="A29" s="100">
        <v>9</v>
      </c>
      <c r="B29" s="598"/>
      <c r="C29" s="598"/>
      <c r="D29" s="598"/>
      <c r="E29" s="76"/>
      <c r="F29" s="80"/>
      <c r="G29" s="76"/>
      <c r="H29" s="76"/>
      <c r="I29" s="76"/>
    </row>
    <row r="30" spans="1:9" ht="39.950000000000003" customHeight="1">
      <c r="A30" s="100">
        <v>10</v>
      </c>
      <c r="B30" s="598"/>
      <c r="C30" s="598"/>
      <c r="D30" s="598"/>
      <c r="E30" s="76"/>
      <c r="F30" s="80"/>
      <c r="G30" s="76"/>
      <c r="H30" s="76"/>
      <c r="I30" s="76"/>
    </row>
    <row r="31" spans="1:9" ht="39.950000000000003" customHeight="1">
      <c r="A31" s="100" t="s">
        <v>37</v>
      </c>
      <c r="B31" s="598"/>
      <c r="C31" s="598"/>
      <c r="D31" s="598"/>
      <c r="E31" s="76"/>
      <c r="F31" s="80"/>
      <c r="G31" s="76"/>
      <c r="H31" s="76"/>
      <c r="I31" s="76"/>
    </row>
    <row r="33" spans="1:12" ht="18.75">
      <c r="B33" s="587" t="s">
        <v>496</v>
      </c>
      <c r="C33" s="587"/>
      <c r="D33" s="587"/>
      <c r="E33" s="587"/>
      <c r="F33" s="587"/>
      <c r="G33" s="587"/>
      <c r="H33" s="587"/>
      <c r="I33" s="31"/>
    </row>
    <row r="34" spans="1:12" ht="15.75">
      <c r="B34" s="1040" t="s">
        <v>497</v>
      </c>
      <c r="C34" s="1040"/>
      <c r="D34" s="1040"/>
      <c r="E34" s="1040"/>
      <c r="F34" s="1040"/>
      <c r="G34" s="1040"/>
      <c r="H34" s="1040"/>
      <c r="I34" s="1040"/>
      <c r="J34" s="1040"/>
      <c r="K34" s="1040"/>
      <c r="L34" s="1040"/>
    </row>
    <row r="36" spans="1:12" s="1" customFormat="1" ht="67.5" customHeight="1">
      <c r="A36" s="38" t="s">
        <v>0</v>
      </c>
      <c r="B36" s="593" t="s">
        <v>354</v>
      </c>
      <c r="C36" s="594"/>
      <c r="D36" s="595"/>
      <c r="E36" s="34" t="s">
        <v>501</v>
      </c>
      <c r="F36" s="34" t="s">
        <v>223</v>
      </c>
      <c r="G36" s="34" t="s">
        <v>114</v>
      </c>
      <c r="H36" s="34" t="s">
        <v>7</v>
      </c>
      <c r="I36" s="34" t="s">
        <v>498</v>
      </c>
      <c r="J36" s="33" t="s">
        <v>499</v>
      </c>
      <c r="K36" s="27"/>
    </row>
    <row r="37" spans="1:12" s="47" customFormat="1" ht="20.100000000000001" customHeight="1">
      <c r="A37" s="306"/>
      <c r="B37" s="328"/>
      <c r="C37" s="292">
        <f>I19+1</f>
        <v>235</v>
      </c>
      <c r="D37" s="329"/>
      <c r="E37" s="72">
        <f>C37+1</f>
        <v>236</v>
      </c>
      <c r="F37" s="72">
        <f>E37+1</f>
        <v>237</v>
      </c>
      <c r="G37" s="72">
        <f>F37+1</f>
        <v>238</v>
      </c>
      <c r="H37" s="72">
        <f>G37+1</f>
        <v>239</v>
      </c>
      <c r="I37" s="72">
        <f>H37+1</f>
        <v>240</v>
      </c>
      <c r="J37" s="72">
        <f>I37+1</f>
        <v>241</v>
      </c>
      <c r="K37" s="300"/>
    </row>
    <row r="38" spans="1:12" s="1" customFormat="1" ht="78" customHeight="1">
      <c r="A38" s="35" t="s">
        <v>440</v>
      </c>
      <c r="B38" s="588" t="s">
        <v>510</v>
      </c>
      <c r="C38" s="853"/>
      <c r="D38" s="589"/>
      <c r="E38" s="39">
        <v>2020</v>
      </c>
      <c r="F38" s="36" t="s">
        <v>511</v>
      </c>
      <c r="G38" s="40" t="s">
        <v>512</v>
      </c>
      <c r="H38" s="41" t="s">
        <v>513</v>
      </c>
      <c r="I38" s="42">
        <v>1</v>
      </c>
      <c r="J38" s="36" t="s">
        <v>515</v>
      </c>
      <c r="K38" s="301"/>
    </row>
    <row r="39" spans="1:12" ht="39.950000000000003" customHeight="1">
      <c r="A39" s="100">
        <v>1</v>
      </c>
      <c r="B39" s="1045" t="s">
        <v>821</v>
      </c>
      <c r="C39" s="1046"/>
      <c r="D39" s="1047"/>
      <c r="E39" s="523">
        <v>2002</v>
      </c>
      <c r="F39" s="524" t="s">
        <v>772</v>
      </c>
      <c r="G39" s="522" t="s">
        <v>820</v>
      </c>
      <c r="H39" s="515" t="s">
        <v>774</v>
      </c>
      <c r="I39" s="523"/>
      <c r="J39" s="525"/>
      <c r="K39" s="298"/>
    </row>
    <row r="40" spans="1:12" ht="39.950000000000003" customHeight="1">
      <c r="A40" s="100">
        <v>2</v>
      </c>
      <c r="B40" s="584"/>
      <c r="C40" s="852"/>
      <c r="D40" s="585"/>
      <c r="E40" s="80"/>
      <c r="F40" s="76"/>
      <c r="G40" s="76"/>
      <c r="H40" s="76"/>
      <c r="I40" s="80"/>
      <c r="J40" s="81"/>
      <c r="K40" s="298"/>
    </row>
    <row r="41" spans="1:12" ht="39.950000000000003" customHeight="1">
      <c r="A41" s="100">
        <v>3</v>
      </c>
      <c r="B41" s="584"/>
      <c r="C41" s="852"/>
      <c r="D41" s="585"/>
      <c r="E41" s="80"/>
      <c r="F41" s="76"/>
      <c r="G41" s="76"/>
      <c r="H41" s="76"/>
      <c r="I41" s="80"/>
      <c r="J41" s="81"/>
      <c r="K41" s="298"/>
    </row>
    <row r="42" spans="1:12" ht="39.950000000000003" customHeight="1">
      <c r="A42" s="100">
        <v>4</v>
      </c>
      <c r="B42" s="584"/>
      <c r="C42" s="852"/>
      <c r="D42" s="585"/>
      <c r="E42" s="80"/>
      <c r="F42" s="76"/>
      <c r="G42" s="76"/>
      <c r="H42" s="76"/>
      <c r="I42" s="80"/>
      <c r="J42" s="81"/>
      <c r="K42" s="298"/>
    </row>
    <row r="43" spans="1:12" ht="39.950000000000003" customHeight="1">
      <c r="A43" s="100">
        <v>5</v>
      </c>
      <c r="B43" s="584"/>
      <c r="C43" s="852"/>
      <c r="D43" s="585"/>
      <c r="E43" s="80"/>
      <c r="F43" s="76"/>
      <c r="G43" s="76"/>
      <c r="H43" s="76"/>
      <c r="I43" s="80"/>
      <c r="J43" s="81"/>
      <c r="K43" s="298"/>
    </row>
    <row r="44" spans="1:12" ht="39.950000000000003" customHeight="1">
      <c r="A44" s="100">
        <v>6</v>
      </c>
      <c r="B44" s="584"/>
      <c r="C44" s="852"/>
      <c r="D44" s="585"/>
      <c r="E44" s="80"/>
      <c r="F44" s="76"/>
      <c r="G44" s="76"/>
      <c r="H44" s="76"/>
      <c r="I44" s="80"/>
      <c r="J44" s="81"/>
      <c r="K44" s="298"/>
    </row>
    <row r="45" spans="1:12" ht="39.950000000000003" customHeight="1">
      <c r="A45" s="100">
        <v>7</v>
      </c>
      <c r="B45" s="584"/>
      <c r="C45" s="852"/>
      <c r="D45" s="585"/>
      <c r="E45" s="80"/>
      <c r="F45" s="76"/>
      <c r="G45" s="76"/>
      <c r="H45" s="76"/>
      <c r="I45" s="80"/>
      <c r="J45" s="81"/>
      <c r="K45" s="298"/>
    </row>
    <row r="46" spans="1:12" ht="39.950000000000003" customHeight="1">
      <c r="A46" s="100">
        <v>8</v>
      </c>
      <c r="B46" s="584"/>
      <c r="C46" s="852"/>
      <c r="D46" s="585"/>
      <c r="E46" s="80"/>
      <c r="F46" s="76"/>
      <c r="G46" s="76"/>
      <c r="H46" s="76"/>
      <c r="I46" s="80"/>
      <c r="J46" s="81"/>
      <c r="K46" s="298"/>
    </row>
    <row r="47" spans="1:12" ht="39.950000000000003" customHeight="1">
      <c r="A47" s="100">
        <v>9</v>
      </c>
      <c r="B47" s="584"/>
      <c r="C47" s="852"/>
      <c r="D47" s="585"/>
      <c r="E47" s="80"/>
      <c r="F47" s="76"/>
      <c r="G47" s="76"/>
      <c r="H47" s="76"/>
      <c r="I47" s="80"/>
      <c r="J47" s="81"/>
      <c r="K47" s="298"/>
    </row>
    <row r="48" spans="1:12" ht="39.950000000000003" customHeight="1">
      <c r="A48" s="100">
        <v>10</v>
      </c>
      <c r="B48" s="584"/>
      <c r="C48" s="852"/>
      <c r="D48" s="585"/>
      <c r="E48" s="80"/>
      <c r="F48" s="76"/>
      <c r="G48" s="76"/>
      <c r="H48" s="76"/>
      <c r="I48" s="80"/>
      <c r="J48" s="81"/>
      <c r="K48" s="298"/>
    </row>
    <row r="49" spans="1:11" ht="39.950000000000003" customHeight="1">
      <c r="A49" s="100" t="s">
        <v>37</v>
      </c>
      <c r="B49" s="584"/>
      <c r="C49" s="852"/>
      <c r="D49" s="585"/>
      <c r="E49" s="80"/>
      <c r="F49" s="76"/>
      <c r="G49" s="76"/>
      <c r="H49" s="76"/>
      <c r="I49" s="80"/>
      <c r="J49" s="81"/>
      <c r="K49" s="298"/>
    </row>
    <row r="50" spans="1:11" ht="39.950000000000003" customHeight="1">
      <c r="A50" s="1041" t="s">
        <v>514</v>
      </c>
      <c r="B50" s="1042"/>
      <c r="C50" s="1042"/>
      <c r="D50" s="1042"/>
      <c r="E50" s="1042"/>
      <c r="F50" s="1042"/>
      <c r="G50" s="1042"/>
      <c r="H50" s="1043"/>
      <c r="I50" s="82">
        <f>SUM(I39:I49)</f>
        <v>0</v>
      </c>
      <c r="J50" s="83"/>
      <c r="K50" s="302"/>
    </row>
    <row r="51" spans="1:11" ht="27.75" customHeight="1"/>
    <row r="52" spans="1:11" ht="18.75">
      <c r="B52" s="29" t="s">
        <v>276</v>
      </c>
    </row>
    <row r="54" spans="1:11" s="30" customFormat="1" ht="68.25" customHeight="1">
      <c r="A54" s="1010" t="s">
        <v>0</v>
      </c>
      <c r="B54" s="977" t="s">
        <v>265</v>
      </c>
      <c r="C54" s="977"/>
      <c r="D54" s="34" t="s">
        <v>274</v>
      </c>
      <c r="E54" s="34" t="s">
        <v>266</v>
      </c>
      <c r="F54" s="34" t="s">
        <v>267</v>
      </c>
      <c r="G54" s="34" t="s">
        <v>291</v>
      </c>
      <c r="H54" s="34" t="s">
        <v>268</v>
      </c>
      <c r="I54" s="34" t="s">
        <v>500</v>
      </c>
      <c r="J54" s="34" t="s">
        <v>352</v>
      </c>
      <c r="K54" s="210" t="s">
        <v>604</v>
      </c>
    </row>
    <row r="55" spans="1:11" s="307" customFormat="1" ht="20.100000000000001" customHeight="1">
      <c r="A55" s="1036"/>
      <c r="B55" s="1022">
        <f>J37+1</f>
        <v>242</v>
      </c>
      <c r="C55" s="1044"/>
      <c r="D55" s="208">
        <f>B55+1</f>
        <v>243</v>
      </c>
      <c r="E55" s="208">
        <f t="shared" ref="E55:K55" si="0">D55+1</f>
        <v>244</v>
      </c>
      <c r="F55" s="208">
        <f t="shared" si="0"/>
        <v>245</v>
      </c>
      <c r="G55" s="208">
        <f t="shared" si="0"/>
        <v>246</v>
      </c>
      <c r="H55" s="208">
        <f t="shared" si="0"/>
        <v>247</v>
      </c>
      <c r="I55" s="208">
        <f t="shared" si="0"/>
        <v>248</v>
      </c>
      <c r="J55" s="208">
        <f t="shared" si="0"/>
        <v>249</v>
      </c>
      <c r="K55" s="208">
        <f t="shared" si="0"/>
        <v>250</v>
      </c>
    </row>
    <row r="56" spans="1:11" s="30" customFormat="1" ht="39.950000000000003" customHeight="1">
      <c r="A56" s="43" t="s">
        <v>440</v>
      </c>
      <c r="B56" s="588" t="s">
        <v>602</v>
      </c>
      <c r="C56" s="589"/>
      <c r="D56" s="36" t="s">
        <v>270</v>
      </c>
      <c r="E56" s="36" t="s">
        <v>596</v>
      </c>
      <c r="F56" s="36" t="s">
        <v>600</v>
      </c>
      <c r="G56" s="36" t="s">
        <v>601</v>
      </c>
      <c r="H56" s="297" t="s">
        <v>603</v>
      </c>
      <c r="I56" s="39">
        <v>10</v>
      </c>
      <c r="J56" s="36" t="s">
        <v>155</v>
      </c>
      <c r="K56" s="39">
        <v>2020</v>
      </c>
    </row>
    <row r="57" spans="1:11" ht="39.950000000000003" customHeight="1">
      <c r="A57" s="101">
        <v>1</v>
      </c>
      <c r="B57" s="1038"/>
      <c r="C57" s="1038"/>
      <c r="D57" s="102"/>
      <c r="E57" s="212"/>
      <c r="F57" s="103"/>
      <c r="G57" s="103"/>
      <c r="H57" s="103"/>
      <c r="I57" s="104"/>
      <c r="J57" s="103"/>
      <c r="K57" s="299"/>
    </row>
    <row r="58" spans="1:11" ht="39.950000000000003" customHeight="1">
      <c r="A58" s="101">
        <v>2</v>
      </c>
      <c r="B58" s="1038"/>
      <c r="C58" s="1038"/>
      <c r="D58" s="102"/>
      <c r="E58" s="212"/>
      <c r="F58" s="103"/>
      <c r="G58" s="103"/>
      <c r="H58" s="103"/>
      <c r="I58" s="104"/>
      <c r="J58" s="103"/>
      <c r="K58" s="299"/>
    </row>
    <row r="59" spans="1:11" ht="39.950000000000003" customHeight="1">
      <c r="A59" s="101">
        <v>3</v>
      </c>
      <c r="B59" s="1038"/>
      <c r="C59" s="1038"/>
      <c r="D59" s="102"/>
      <c r="E59" s="212"/>
      <c r="F59" s="103"/>
      <c r="G59" s="103"/>
      <c r="H59" s="103"/>
      <c r="I59" s="104"/>
      <c r="J59" s="103"/>
      <c r="K59" s="299"/>
    </row>
    <row r="60" spans="1:11" ht="39.950000000000003" customHeight="1">
      <c r="A60" s="101">
        <v>4</v>
      </c>
      <c r="B60" s="1038"/>
      <c r="C60" s="1038"/>
      <c r="D60" s="102"/>
      <c r="E60" s="212"/>
      <c r="F60" s="103"/>
      <c r="G60" s="103"/>
      <c r="H60" s="103"/>
      <c r="I60" s="104"/>
      <c r="J60" s="103"/>
      <c r="K60" s="299"/>
    </row>
    <row r="61" spans="1:11" ht="39.950000000000003" customHeight="1">
      <c r="A61" s="101">
        <v>5</v>
      </c>
      <c r="B61" s="1038"/>
      <c r="C61" s="1038"/>
      <c r="D61" s="102"/>
      <c r="E61" s="212"/>
      <c r="F61" s="103"/>
      <c r="G61" s="103"/>
      <c r="H61" s="103"/>
      <c r="I61" s="104"/>
      <c r="J61" s="103"/>
      <c r="K61" s="299"/>
    </row>
    <row r="62" spans="1:11" ht="39.950000000000003" customHeight="1">
      <c r="A62" s="101">
        <v>6</v>
      </c>
      <c r="B62" s="1038"/>
      <c r="C62" s="1038"/>
      <c r="D62" s="102"/>
      <c r="E62" s="212"/>
      <c r="F62" s="103"/>
      <c r="G62" s="103"/>
      <c r="H62" s="103"/>
      <c r="I62" s="104"/>
      <c r="J62" s="103"/>
      <c r="K62" s="299"/>
    </row>
    <row r="63" spans="1:11" ht="39.950000000000003" customHeight="1">
      <c r="A63" s="101">
        <v>7</v>
      </c>
      <c r="B63" s="1038"/>
      <c r="C63" s="1038"/>
      <c r="D63" s="102"/>
      <c r="E63" s="212"/>
      <c r="F63" s="103"/>
      <c r="G63" s="103"/>
      <c r="H63" s="103"/>
      <c r="I63" s="104"/>
      <c r="J63" s="103"/>
      <c r="K63" s="299"/>
    </row>
    <row r="64" spans="1:11" ht="39.950000000000003" customHeight="1">
      <c r="A64" s="101">
        <v>8</v>
      </c>
      <c r="B64" s="1038"/>
      <c r="C64" s="1038"/>
      <c r="D64" s="102"/>
      <c r="E64" s="212"/>
      <c r="F64" s="103"/>
      <c r="G64" s="103"/>
      <c r="H64" s="103"/>
      <c r="I64" s="104"/>
      <c r="J64" s="103"/>
      <c r="K64" s="299"/>
    </row>
    <row r="65" spans="1:11" ht="39.950000000000003" customHeight="1">
      <c r="A65" s="101">
        <v>9</v>
      </c>
      <c r="B65" s="1038"/>
      <c r="C65" s="1038"/>
      <c r="D65" s="102"/>
      <c r="E65" s="212"/>
      <c r="F65" s="103"/>
      <c r="G65" s="103"/>
      <c r="H65" s="103"/>
      <c r="I65" s="104"/>
      <c r="J65" s="103"/>
      <c r="K65" s="299"/>
    </row>
    <row r="66" spans="1:11" ht="39.950000000000003" customHeight="1">
      <c r="A66" s="101">
        <v>10</v>
      </c>
      <c r="B66" s="1038"/>
      <c r="C66" s="1038"/>
      <c r="D66" s="102"/>
      <c r="E66" s="212"/>
      <c r="F66" s="103"/>
      <c r="G66" s="103"/>
      <c r="H66" s="103"/>
      <c r="I66" s="104"/>
      <c r="J66" s="103"/>
      <c r="K66" s="299"/>
    </row>
    <row r="67" spans="1:11" ht="39.950000000000003" customHeight="1">
      <c r="A67" s="101" t="s">
        <v>37</v>
      </c>
      <c r="B67" s="1038"/>
      <c r="C67" s="1038"/>
      <c r="D67" s="102"/>
      <c r="E67" s="212"/>
      <c r="F67" s="103"/>
      <c r="G67" s="103"/>
      <c r="H67" s="103"/>
      <c r="I67" s="104"/>
      <c r="J67" s="103"/>
      <c r="K67" s="299"/>
    </row>
  </sheetData>
  <sheetProtection algorithmName="SHA-512" hashValue="4PPb4Wq4v0HB91MMFV5fFoYoDpOkFSjDWPK4hyx0ZWQdqOVFDheauAOQBqlXRTZgbsY1iT/8dOflVcs70Mo7lA==" saltValue="34rdvC4U8vCucee9/O6VNA==" spinCount="100000" sheet="1" formatColumns="0" formatRows="0" insertRows="0" insertHyperlinks="0" deleteRows="0" sort="0" autoFilter="0"/>
  <dataConsolidate/>
  <mergeCells count="53">
    <mergeCell ref="B33:H33"/>
    <mergeCell ref="B30:D30"/>
    <mergeCell ref="B45:D45"/>
    <mergeCell ref="B44:D44"/>
    <mergeCell ref="B36:D36"/>
    <mergeCell ref="B39:D39"/>
    <mergeCell ref="B40:D40"/>
    <mergeCell ref="B62:C62"/>
    <mergeCell ref="B46:D46"/>
    <mergeCell ref="B47:D47"/>
    <mergeCell ref="B49:D49"/>
    <mergeCell ref="A50:H50"/>
    <mergeCell ref="A54:A55"/>
    <mergeCell ref="B61:C61"/>
    <mergeCell ref="B59:C59"/>
    <mergeCell ref="B60:C60"/>
    <mergeCell ref="B54:C54"/>
    <mergeCell ref="B57:C57"/>
    <mergeCell ref="B58:C58"/>
    <mergeCell ref="B55:C55"/>
    <mergeCell ref="B56:C56"/>
    <mergeCell ref="B66:C66"/>
    <mergeCell ref="B67:C67"/>
    <mergeCell ref="B65:C65"/>
    <mergeCell ref="B48:D48"/>
    <mergeCell ref="B18:D18"/>
    <mergeCell ref="B21:D21"/>
    <mergeCell ref="B28:D28"/>
    <mergeCell ref="B34:L34"/>
    <mergeCell ref="B38:D38"/>
    <mergeCell ref="B41:D41"/>
    <mergeCell ref="B42:D42"/>
    <mergeCell ref="B43:D43"/>
    <mergeCell ref="B29:D29"/>
    <mergeCell ref="B31:D31"/>
    <mergeCell ref="B63:C63"/>
    <mergeCell ref="B64:C64"/>
    <mergeCell ref="I4:J4"/>
    <mergeCell ref="I5:J5"/>
    <mergeCell ref="B26:D26"/>
    <mergeCell ref="B27:D27"/>
    <mergeCell ref="A10:B11"/>
    <mergeCell ref="A18:A19"/>
    <mergeCell ref="A12:B12"/>
    <mergeCell ref="A13:B13"/>
    <mergeCell ref="A14:B14"/>
    <mergeCell ref="B20:D20"/>
    <mergeCell ref="A6:L6"/>
    <mergeCell ref="B22:D22"/>
    <mergeCell ref="B23:D23"/>
    <mergeCell ref="B24:D24"/>
    <mergeCell ref="B25:D25"/>
    <mergeCell ref="B8:H8"/>
  </mergeCells>
  <dataValidations count="11">
    <dataValidation type="decimal" allowBlank="1" showInputMessage="1" showErrorMessage="1" sqref="E38:E49">
      <formula1>1900</formula1>
      <formula2>2020</formula2>
    </dataValidation>
    <dataValidation type="list" allowBlank="1" showInputMessage="1" showErrorMessage="1" sqref="D57:D67">
      <formula1>кат_промыс</formula1>
    </dataValidation>
    <dataValidation type="list" allowBlank="1" showInputMessage="1" showErrorMessage="1" sqref="J57:J67">
      <formula1>народный</formula1>
    </dataValidation>
    <dataValidation type="whole" allowBlank="1" showInputMessage="1" showErrorMessage="1" errorTitle="ВНИМАНИЕ!" error="В ячейки данной таблицы вносятся только целые числа, без буквенного сопровождения_x000a_" sqref="C12:E14">
      <formula1>0</formula1>
      <formula2>1000000</formula2>
    </dataValidation>
    <dataValidation type="decimal" allowBlank="1" showInputMessage="1" showErrorMessage="1" sqref="I57:I67">
      <formula1>0</formula1>
      <formula2>100</formula2>
    </dataValidation>
    <dataValidation type="whole" allowBlank="1" showInputMessage="1" showErrorMessage="1" sqref="I50">
      <formula1>0</formula1>
      <formula2>1</formula2>
    </dataValidation>
    <dataValidation type="decimal" allowBlank="1" showInputMessage="1" showErrorMessage="1" errorTitle="ВНИМАНИЕ!" error="Проверьте правильность внесения данных: промежуток, из которого возможно указать дату, - с 1900 по 2020_x000a_" prompt="Укажите только год образования, бех дд и мм_x000a_ " sqref="F21:F31">
      <formula1>1900</formula1>
      <formula2>2020</formula2>
    </dataValidation>
    <dataValidation type="list" allowBlank="1" showInputMessage="1" showErrorMessage="1" promptTitle="ПОМОЩЬ" prompt="Выберите из выпадающего списка" sqref="E21:E31">
      <formula1>вар_ответов2</formula1>
    </dataValidation>
    <dataValidation type="whole" allowBlank="1" showInputMessage="1" showErrorMessage="1" errorTitle="ВНИМАНИЕ!" error="В ячейки данного столбца таблицы можно внести тольк &quot;0&quot; или &quot;1&quot;_x000a_" sqref="I39:I49">
      <formula1>0</formula1>
      <formula2>1</formula2>
    </dataValidation>
    <dataValidation type="whole" allowBlank="1" showInputMessage="1" showErrorMessage="1" sqref="K57:K67">
      <formula1>1900</formula1>
      <formula2>2050</formula2>
    </dataValidation>
    <dataValidation type="list" allowBlank="1" showInputMessage="1" showErrorMessage="1" sqref="E57:E67">
      <formula1>ВИДЫ_ПРОМЫС</formula1>
    </dataValidation>
  </dataValidations>
  <hyperlinks>
    <hyperlink ref="I4" location="НАВИГАЦИЯ!A1" display="НАВИГАЦИЯ"/>
    <hyperlink ref="I20" r:id="rId1"/>
    <hyperlink ref="H38" r:id="rId2"/>
    <hyperlink ref="H56" r:id="rId3"/>
    <hyperlink ref="I5:J5" location="Глава5_Для_схем" display="СХЕМЫ и ГРАФИКИ к Приложению 5."/>
    <hyperlink ref="I21" r:id="rId4"/>
    <hyperlink ref="H39" r:id="rId5"/>
  </hyperlinks>
  <pageMargins left="0.19685039370078741" right="0.19685039370078741" top="0.59055118110236227" bottom="0.39370078740157483" header="0.31496062992125984" footer="0.31496062992125984"/>
  <pageSetup paperSize="9" scale="10" fitToHeight="0" orientation="landscape" verticalDpi="4294967295" r:id="rId6"/>
  <headerFooter>
    <oddHeader>&amp;R&amp;"Times New Roman,обычный"&amp;F
&amp;A</oddHeader>
    <oddFooter>&amp;R&amp;"Times New Roman,обычный"&amp;P
&amp;D</oddFooter>
  </headerFooter>
  <rowBreaks count="2" manualBreakCount="2">
    <brk id="31" max="16383" man="1"/>
    <brk id="50" max="10" man="1"/>
  </rowBreaks>
  <ignoredErrors>
    <ignoredError sqref="I50"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A1:J53"/>
  <sheetViews>
    <sheetView showGridLines="0" view="pageBreakPreview" topLeftCell="A10" zoomScaleNormal="100" zoomScaleSheetLayoutView="100" zoomScalePageLayoutView="64" workbookViewId="0">
      <selection activeCell="F22" sqref="F22"/>
    </sheetView>
  </sheetViews>
  <sheetFormatPr defaultRowHeight="15"/>
  <cols>
    <col min="1" max="1" width="8.140625" style="23" customWidth="1"/>
    <col min="2" max="3" width="18.42578125" style="23" customWidth="1"/>
    <col min="4" max="4" width="18.85546875" style="23" customWidth="1"/>
    <col min="5" max="5" width="18" style="23" customWidth="1"/>
    <col min="6" max="6" width="20.28515625" style="23" customWidth="1"/>
    <col min="7" max="7" width="37.42578125" style="23" customWidth="1"/>
    <col min="8" max="8" width="26.85546875" style="23" customWidth="1"/>
    <col min="9" max="9" width="27.140625" style="23" customWidth="1"/>
    <col min="10" max="10" width="23.85546875" style="23" customWidth="1"/>
    <col min="11" max="16384" width="9.140625" style="23"/>
  </cols>
  <sheetData>
    <row r="1" spans="1:10" ht="20.100000000000001" customHeight="1">
      <c r="H1" s="24" t="s">
        <v>441</v>
      </c>
    </row>
    <row r="2" spans="1:10" ht="20.100000000000001" customHeight="1">
      <c r="H2" s="24" t="s">
        <v>487</v>
      </c>
    </row>
    <row r="3" spans="1:10" ht="20.100000000000001" customHeight="1"/>
    <row r="4" spans="1:10" ht="25.5" customHeight="1">
      <c r="I4" s="573" t="s">
        <v>318</v>
      </c>
      <c r="J4" s="573"/>
    </row>
    <row r="5" spans="1:10" ht="25.5" customHeight="1">
      <c r="I5" s="1050" t="s">
        <v>524</v>
      </c>
      <c r="J5" s="1050"/>
    </row>
    <row r="6" spans="1:10" ht="20.25">
      <c r="A6" s="1030" t="s">
        <v>288</v>
      </c>
      <c r="B6" s="1030"/>
      <c r="C6" s="1030"/>
      <c r="D6" s="1030"/>
      <c r="E6" s="1030"/>
      <c r="F6" s="1030"/>
      <c r="G6" s="1030"/>
      <c r="H6" s="1030"/>
      <c r="I6" s="1030"/>
    </row>
    <row r="7" spans="1:10">
      <c r="A7" s="44"/>
      <c r="B7" s="44"/>
      <c r="C7" s="44"/>
      <c r="D7" s="44"/>
      <c r="E7" s="44"/>
      <c r="F7" s="44"/>
      <c r="G7" s="44"/>
      <c r="H7" s="44"/>
      <c r="I7" s="44"/>
    </row>
    <row r="8" spans="1:10" ht="18.75">
      <c r="B8" s="45" t="s">
        <v>505</v>
      </c>
      <c r="C8" s="46"/>
      <c r="D8" s="46"/>
      <c r="E8" s="46"/>
      <c r="F8" s="46"/>
      <c r="G8" s="46"/>
      <c r="H8" s="46"/>
      <c r="I8" s="46"/>
    </row>
    <row r="10" spans="1:10" s="47" customFormat="1" ht="62.25" customHeight="1">
      <c r="A10" s="1055" t="s">
        <v>0</v>
      </c>
      <c r="B10" s="1053" t="s">
        <v>361</v>
      </c>
      <c r="C10" s="1054"/>
      <c r="D10" s="72" t="s">
        <v>136</v>
      </c>
      <c r="E10" s="72" t="s">
        <v>138</v>
      </c>
      <c r="F10" s="72" t="s">
        <v>158</v>
      </c>
      <c r="G10" s="72" t="s">
        <v>137</v>
      </c>
      <c r="H10" s="72" t="s">
        <v>157</v>
      </c>
      <c r="I10" s="72" t="s">
        <v>156</v>
      </c>
      <c r="J10" s="72" t="s">
        <v>525</v>
      </c>
    </row>
    <row r="11" spans="1:10" s="309" customFormat="1" ht="20.100000000000001" customHeight="1">
      <c r="A11" s="1056"/>
      <c r="B11" s="1057">
        <f>'5. НАЦ_ПОЛИТИКА'!K55+1</f>
        <v>251</v>
      </c>
      <c r="C11" s="1058"/>
      <c r="D11" s="308">
        <f>B11+1</f>
        <v>252</v>
      </c>
      <c r="E11" s="308">
        <f t="shared" ref="E11:J11" si="0">D11+1</f>
        <v>253</v>
      </c>
      <c r="F11" s="308">
        <f t="shared" si="0"/>
        <v>254</v>
      </c>
      <c r="G11" s="308">
        <f t="shared" si="0"/>
        <v>255</v>
      </c>
      <c r="H11" s="308">
        <f t="shared" si="0"/>
        <v>256</v>
      </c>
      <c r="I11" s="308">
        <f t="shared" si="0"/>
        <v>257</v>
      </c>
      <c r="J11" s="308">
        <f t="shared" si="0"/>
        <v>258</v>
      </c>
    </row>
    <row r="12" spans="1:10" s="47" customFormat="1" ht="45.75" customHeight="1">
      <c r="A12" s="73" t="s">
        <v>440</v>
      </c>
      <c r="B12" s="1059" t="s">
        <v>431</v>
      </c>
      <c r="C12" s="1060"/>
      <c r="D12" s="74">
        <v>5</v>
      </c>
      <c r="E12" s="75" t="s">
        <v>141</v>
      </c>
      <c r="F12" s="75" t="s">
        <v>199</v>
      </c>
      <c r="G12" s="75" t="s">
        <v>502</v>
      </c>
      <c r="H12" s="75" t="s">
        <v>503</v>
      </c>
      <c r="I12" s="75" t="s">
        <v>504</v>
      </c>
      <c r="J12" s="75" t="s">
        <v>201</v>
      </c>
    </row>
    <row r="13" spans="1:10" s="1" customFormat="1" ht="39.950000000000003" customHeight="1">
      <c r="A13" s="105">
        <v>1</v>
      </c>
      <c r="B13" s="598" t="s">
        <v>681</v>
      </c>
      <c r="C13" s="598"/>
      <c r="D13" s="106">
        <v>1</v>
      </c>
      <c r="E13" s="77" t="s">
        <v>141</v>
      </c>
      <c r="F13" s="77" t="s">
        <v>199</v>
      </c>
      <c r="G13" s="77" t="s">
        <v>899</v>
      </c>
      <c r="H13" s="77" t="s">
        <v>900</v>
      </c>
      <c r="I13" s="77" t="s">
        <v>504</v>
      </c>
      <c r="J13" s="77" t="s">
        <v>201</v>
      </c>
    </row>
    <row r="14" spans="1:10" s="1" customFormat="1" ht="39.950000000000003" customHeight="1">
      <c r="A14" s="105">
        <v>2</v>
      </c>
      <c r="B14" s="598" t="s">
        <v>681</v>
      </c>
      <c r="C14" s="598"/>
      <c r="D14" s="107">
        <v>1</v>
      </c>
      <c r="E14" s="530" t="s">
        <v>141</v>
      </c>
      <c r="F14" s="530" t="s">
        <v>199</v>
      </c>
      <c r="G14" s="530" t="s">
        <v>901</v>
      </c>
      <c r="H14" s="530" t="s">
        <v>900</v>
      </c>
      <c r="I14" s="530" t="s">
        <v>504</v>
      </c>
      <c r="J14" s="530" t="s">
        <v>201</v>
      </c>
    </row>
    <row r="15" spans="1:10" s="1" customFormat="1" ht="39.950000000000003" customHeight="1">
      <c r="A15" s="105">
        <v>3</v>
      </c>
      <c r="B15" s="598" t="s">
        <v>681</v>
      </c>
      <c r="C15" s="598"/>
      <c r="D15" s="107">
        <v>1</v>
      </c>
      <c r="E15" s="530" t="s">
        <v>141</v>
      </c>
      <c r="F15" s="530" t="s">
        <v>199</v>
      </c>
      <c r="G15" s="530" t="s">
        <v>902</v>
      </c>
      <c r="H15" s="530" t="s">
        <v>900</v>
      </c>
      <c r="I15" s="530" t="s">
        <v>504</v>
      </c>
      <c r="J15" s="530" t="s">
        <v>201</v>
      </c>
    </row>
    <row r="16" spans="1:10" s="1" customFormat="1" ht="39.950000000000003" customHeight="1">
      <c r="A16" s="105">
        <v>4</v>
      </c>
      <c r="B16" s="598" t="s">
        <v>681</v>
      </c>
      <c r="C16" s="598"/>
      <c r="D16" s="107">
        <v>2</v>
      </c>
      <c r="E16" s="530" t="s">
        <v>141</v>
      </c>
      <c r="F16" s="530" t="s">
        <v>198</v>
      </c>
      <c r="G16" s="530" t="s">
        <v>903</v>
      </c>
      <c r="H16" s="530" t="s">
        <v>986</v>
      </c>
      <c r="I16" s="530" t="s">
        <v>904</v>
      </c>
      <c r="J16" s="530" t="s">
        <v>201</v>
      </c>
    </row>
    <row r="17" spans="1:10" s="1" customFormat="1" ht="39.950000000000003" customHeight="1">
      <c r="A17" s="105">
        <v>5</v>
      </c>
      <c r="B17" s="598" t="s">
        <v>681</v>
      </c>
      <c r="C17" s="598"/>
      <c r="D17" s="107">
        <v>1</v>
      </c>
      <c r="E17" s="530" t="s">
        <v>141</v>
      </c>
      <c r="F17" s="530" t="s">
        <v>199</v>
      </c>
      <c r="G17" s="530" t="s">
        <v>905</v>
      </c>
      <c r="H17" s="530" t="s">
        <v>906</v>
      </c>
      <c r="I17" s="530" t="s">
        <v>504</v>
      </c>
      <c r="J17" s="530" t="s">
        <v>204</v>
      </c>
    </row>
    <row r="18" spans="1:10" s="1" customFormat="1" ht="80.25" customHeight="1">
      <c r="A18" s="105">
        <v>6</v>
      </c>
      <c r="B18" s="598" t="s">
        <v>681</v>
      </c>
      <c r="C18" s="598"/>
      <c r="D18" s="107">
        <v>3</v>
      </c>
      <c r="E18" s="530" t="s">
        <v>141</v>
      </c>
      <c r="F18" s="530" t="s">
        <v>199</v>
      </c>
      <c r="G18" s="530" t="s">
        <v>907</v>
      </c>
      <c r="H18" s="530"/>
      <c r="I18" s="530"/>
      <c r="J18" s="530"/>
    </row>
    <row r="19" spans="1:10" s="1" customFormat="1" ht="53.25" customHeight="1">
      <c r="A19" s="105">
        <v>7</v>
      </c>
      <c r="B19" s="598" t="s">
        <v>681</v>
      </c>
      <c r="C19" s="598"/>
      <c r="D19" s="107">
        <v>1</v>
      </c>
      <c r="E19" s="76" t="s">
        <v>141</v>
      </c>
      <c r="F19" s="76" t="s">
        <v>198</v>
      </c>
      <c r="G19" s="76" t="s">
        <v>982</v>
      </c>
      <c r="H19" s="76" t="s">
        <v>983</v>
      </c>
      <c r="I19" s="76" t="s">
        <v>904</v>
      </c>
      <c r="J19" s="76" t="s">
        <v>201</v>
      </c>
    </row>
    <row r="20" spans="1:10" s="1" customFormat="1" ht="50.25" customHeight="1">
      <c r="A20" s="105">
        <v>8</v>
      </c>
      <c r="B20" s="598" t="s">
        <v>681</v>
      </c>
      <c r="C20" s="598"/>
      <c r="D20" s="107">
        <v>1</v>
      </c>
      <c r="E20" s="76" t="s">
        <v>141</v>
      </c>
      <c r="F20" s="76" t="s">
        <v>199</v>
      </c>
      <c r="G20" s="76" t="s">
        <v>985</v>
      </c>
      <c r="H20" s="76" t="s">
        <v>984</v>
      </c>
      <c r="I20" s="76" t="s">
        <v>904</v>
      </c>
      <c r="J20" s="76"/>
    </row>
    <row r="21" spans="1:10" s="1" customFormat="1" ht="39.950000000000003" customHeight="1">
      <c r="A21" s="105">
        <v>9</v>
      </c>
      <c r="B21" s="598"/>
      <c r="C21" s="598"/>
      <c r="D21" s="107"/>
      <c r="E21" s="76"/>
      <c r="F21" s="76"/>
      <c r="G21" s="76"/>
      <c r="H21" s="76"/>
      <c r="I21" s="76"/>
      <c r="J21" s="76"/>
    </row>
    <row r="22" spans="1:10" s="1" customFormat="1" ht="39.950000000000003" customHeight="1">
      <c r="A22" s="105">
        <v>10</v>
      </c>
      <c r="B22" s="598"/>
      <c r="C22" s="598"/>
      <c r="D22" s="107"/>
      <c r="E22" s="76"/>
      <c r="F22" s="76"/>
      <c r="G22" s="76"/>
      <c r="H22" s="76"/>
      <c r="I22" s="76"/>
      <c r="J22" s="76"/>
    </row>
    <row r="23" spans="1:10" s="1" customFormat="1" ht="39.950000000000003" customHeight="1">
      <c r="A23" s="105">
        <v>11</v>
      </c>
      <c r="B23" s="598"/>
      <c r="C23" s="598"/>
      <c r="D23" s="107"/>
      <c r="E23" s="76"/>
      <c r="F23" s="76"/>
      <c r="G23" s="76"/>
      <c r="H23" s="76"/>
      <c r="I23" s="76"/>
      <c r="J23" s="76"/>
    </row>
    <row r="24" spans="1:10" s="1" customFormat="1" ht="39.950000000000003" customHeight="1">
      <c r="A24" s="105">
        <v>12</v>
      </c>
      <c r="B24" s="598"/>
      <c r="C24" s="598"/>
      <c r="D24" s="107"/>
      <c r="E24" s="76"/>
      <c r="F24" s="76"/>
      <c r="G24" s="76"/>
      <c r="H24" s="76"/>
      <c r="I24" s="76"/>
      <c r="J24" s="76"/>
    </row>
    <row r="25" spans="1:10" s="1" customFormat="1" ht="39.950000000000003" customHeight="1">
      <c r="A25" s="105">
        <v>13</v>
      </c>
      <c r="B25" s="598"/>
      <c r="C25" s="598"/>
      <c r="D25" s="107"/>
      <c r="E25" s="76"/>
      <c r="F25" s="76"/>
      <c r="G25" s="76"/>
      <c r="H25" s="76"/>
      <c r="I25" s="76"/>
      <c r="J25" s="76"/>
    </row>
    <row r="26" spans="1:10" s="1" customFormat="1" ht="39.950000000000003" customHeight="1">
      <c r="A26" s="105">
        <v>14</v>
      </c>
      <c r="B26" s="598"/>
      <c r="C26" s="598"/>
      <c r="D26" s="107"/>
      <c r="E26" s="76"/>
      <c r="F26" s="76"/>
      <c r="G26" s="76"/>
      <c r="H26" s="76"/>
      <c r="I26" s="76"/>
      <c r="J26" s="76"/>
    </row>
    <row r="27" spans="1:10" s="1" customFormat="1" ht="39.950000000000003" customHeight="1">
      <c r="A27" s="105">
        <v>15</v>
      </c>
      <c r="B27" s="598"/>
      <c r="C27" s="598"/>
      <c r="D27" s="107"/>
      <c r="E27" s="76"/>
      <c r="F27" s="76"/>
      <c r="G27" s="76"/>
      <c r="H27" s="76"/>
      <c r="I27" s="76"/>
      <c r="J27" s="76"/>
    </row>
    <row r="28" spans="1:10" s="1" customFormat="1" ht="39.950000000000003" customHeight="1">
      <c r="A28" s="105" t="s">
        <v>37</v>
      </c>
      <c r="B28" s="598"/>
      <c r="C28" s="598"/>
      <c r="D28" s="107"/>
      <c r="E28" s="76"/>
      <c r="F28" s="76"/>
      <c r="G28" s="76"/>
      <c r="H28" s="76"/>
      <c r="I28" s="76"/>
      <c r="J28" s="76"/>
    </row>
    <row r="30" spans="1:10" ht="18.75">
      <c r="B30" s="29" t="s">
        <v>409</v>
      </c>
    </row>
    <row r="31" spans="1:10" ht="15.75">
      <c r="B31" s="48"/>
    </row>
    <row r="32" spans="1:10" ht="30" customHeight="1">
      <c r="A32" s="606" t="s">
        <v>408</v>
      </c>
      <c r="B32" s="607"/>
      <c r="C32" s="71">
        <f>E32-2</f>
        <v>2018</v>
      </c>
      <c r="D32" s="71">
        <f>E32-1</f>
        <v>2019</v>
      </c>
      <c r="E32" s="71">
        <f>'1. П МО'!C10</f>
        <v>2020</v>
      </c>
    </row>
    <row r="33" spans="1:10" s="310" customFormat="1" ht="20.100000000000001" customHeight="1">
      <c r="A33" s="1051"/>
      <c r="B33" s="1052"/>
      <c r="C33" s="282">
        <f>J11+1</f>
        <v>259</v>
      </c>
      <c r="D33" s="282">
        <f>C33+1</f>
        <v>260</v>
      </c>
      <c r="E33" s="282">
        <f>D33+1</f>
        <v>261</v>
      </c>
    </row>
    <row r="34" spans="1:10" ht="30" customHeight="1">
      <c r="A34" s="605" t="s">
        <v>141</v>
      </c>
      <c r="B34" s="605"/>
      <c r="C34" s="86">
        <v>14</v>
      </c>
      <c r="D34" s="86">
        <v>21</v>
      </c>
      <c r="E34" s="70">
        <f>SUMIFS('6. НАУЧ-МЕТОД'!D13:D28,'6. НАУЧ-МЕТОД'!E13:E28,'Для вставки'!B146)</f>
        <v>11</v>
      </c>
    </row>
    <row r="35" spans="1:10" ht="30" customHeight="1">
      <c r="A35" s="605" t="s">
        <v>142</v>
      </c>
      <c r="B35" s="605"/>
      <c r="C35" s="86">
        <v>0</v>
      </c>
      <c r="D35" s="86">
        <v>4</v>
      </c>
      <c r="E35" s="70">
        <f>SUMIFS('6. НАУЧ-МЕТОД'!D13:D28,'6. НАУЧ-МЕТОД'!E13:E28,'Для вставки'!B147)</f>
        <v>0</v>
      </c>
    </row>
    <row r="36" spans="1:10" ht="30" customHeight="1">
      <c r="A36" s="608" t="s">
        <v>523</v>
      </c>
      <c r="B36" s="608"/>
      <c r="C36" s="70">
        <f>SUM(C34:C35)</f>
        <v>14</v>
      </c>
      <c r="D36" s="70">
        <f>SUM(D34:D35)</f>
        <v>25</v>
      </c>
      <c r="E36" s="70">
        <f>SUM(E34:E35)</f>
        <v>11</v>
      </c>
    </row>
    <row r="37" spans="1:10">
      <c r="A37" s="49"/>
      <c r="B37" s="50"/>
      <c r="C37" s="50"/>
    </row>
    <row r="38" spans="1:10" ht="18.75">
      <c r="A38" s="49"/>
      <c r="B38" s="587" t="s">
        <v>292</v>
      </c>
      <c r="C38" s="587"/>
      <c r="D38" s="587"/>
      <c r="E38" s="587"/>
      <c r="F38" s="587"/>
      <c r="G38" s="587"/>
      <c r="H38" s="587"/>
      <c r="I38" s="587"/>
      <c r="J38" s="587"/>
    </row>
    <row r="40" spans="1:10" ht="57.75" customHeight="1">
      <c r="A40" s="1048" t="s">
        <v>0</v>
      </c>
      <c r="B40" s="586" t="s">
        <v>196</v>
      </c>
      <c r="C40" s="586"/>
      <c r="D40" s="586"/>
      <c r="E40" s="586"/>
      <c r="F40" s="33" t="s">
        <v>197</v>
      </c>
      <c r="G40" s="33" t="s">
        <v>527</v>
      </c>
    </row>
    <row r="41" spans="1:10" ht="20.100000000000001" customHeight="1">
      <c r="A41" s="1049"/>
      <c r="B41" s="1057">
        <f>E33+1</f>
        <v>262</v>
      </c>
      <c r="C41" s="1061"/>
      <c r="D41" s="1061"/>
      <c r="E41" s="1058"/>
      <c r="F41" s="282">
        <f>B41+1</f>
        <v>263</v>
      </c>
      <c r="G41" s="489">
        <f>F41+1</f>
        <v>264</v>
      </c>
    </row>
    <row r="42" spans="1:10" ht="39.950000000000003" customHeight="1">
      <c r="A42" s="51" t="s">
        <v>440</v>
      </c>
      <c r="B42" s="588" t="s">
        <v>502</v>
      </c>
      <c r="C42" s="853"/>
      <c r="D42" s="853"/>
      <c r="E42" s="589"/>
      <c r="F42" s="39">
        <v>5</v>
      </c>
      <c r="G42" s="36" t="s">
        <v>526</v>
      </c>
    </row>
    <row r="43" spans="1:10" ht="39.950000000000003" customHeight="1">
      <c r="A43" s="100">
        <v>1</v>
      </c>
      <c r="B43" s="598" t="s">
        <v>1008</v>
      </c>
      <c r="C43" s="598"/>
      <c r="D43" s="598"/>
      <c r="E43" s="598"/>
      <c r="F43" s="86">
        <v>1</v>
      </c>
      <c r="G43" s="540" t="s">
        <v>1009</v>
      </c>
    </row>
    <row r="44" spans="1:10" ht="39.950000000000003" customHeight="1">
      <c r="A44" s="100">
        <v>2</v>
      </c>
      <c r="B44" s="598" t="s">
        <v>1010</v>
      </c>
      <c r="C44" s="598"/>
      <c r="D44" s="598"/>
      <c r="E44" s="598"/>
      <c r="F44" s="86">
        <v>1</v>
      </c>
      <c r="G44" s="540" t="s">
        <v>1011</v>
      </c>
    </row>
    <row r="45" spans="1:10" ht="39.950000000000003" customHeight="1">
      <c r="A45" s="100">
        <v>3</v>
      </c>
      <c r="B45" s="598" t="s">
        <v>1012</v>
      </c>
      <c r="C45" s="598"/>
      <c r="D45" s="598"/>
      <c r="E45" s="598"/>
      <c r="F45" s="86">
        <v>1</v>
      </c>
      <c r="G45" s="540" t="s">
        <v>1013</v>
      </c>
    </row>
    <row r="46" spans="1:10" ht="39.950000000000003" customHeight="1">
      <c r="A46" s="100">
        <v>4</v>
      </c>
      <c r="B46" s="598"/>
      <c r="C46" s="598"/>
      <c r="D46" s="598"/>
      <c r="E46" s="598"/>
      <c r="F46" s="86"/>
      <c r="G46" s="76"/>
    </row>
    <row r="47" spans="1:10" ht="39.950000000000003" customHeight="1">
      <c r="A47" s="100">
        <v>5</v>
      </c>
      <c r="B47" s="598"/>
      <c r="C47" s="598"/>
      <c r="D47" s="598"/>
      <c r="E47" s="598"/>
      <c r="F47" s="86"/>
      <c r="G47" s="76"/>
    </row>
    <row r="48" spans="1:10" ht="39.950000000000003" customHeight="1">
      <c r="A48" s="100">
        <v>6</v>
      </c>
      <c r="B48" s="598"/>
      <c r="C48" s="598"/>
      <c r="D48" s="598"/>
      <c r="E48" s="598"/>
      <c r="F48" s="86"/>
      <c r="G48" s="76"/>
    </row>
    <row r="49" spans="1:7" ht="39.950000000000003" customHeight="1">
      <c r="A49" s="100">
        <v>7</v>
      </c>
      <c r="B49" s="598"/>
      <c r="C49" s="598"/>
      <c r="D49" s="598"/>
      <c r="E49" s="598"/>
      <c r="F49" s="86"/>
      <c r="G49" s="76"/>
    </row>
    <row r="50" spans="1:7" ht="39.950000000000003" customHeight="1">
      <c r="A50" s="100">
        <v>8</v>
      </c>
      <c r="B50" s="598"/>
      <c r="C50" s="598"/>
      <c r="D50" s="598"/>
      <c r="E50" s="598"/>
      <c r="F50" s="86"/>
      <c r="G50" s="76"/>
    </row>
    <row r="51" spans="1:7" ht="39.950000000000003" customHeight="1">
      <c r="A51" s="100">
        <v>9</v>
      </c>
      <c r="B51" s="598"/>
      <c r="C51" s="598"/>
      <c r="D51" s="598"/>
      <c r="E51" s="598"/>
      <c r="F51" s="86"/>
      <c r="G51" s="76"/>
    </row>
    <row r="52" spans="1:7" ht="39.950000000000003" customHeight="1">
      <c r="A52" s="100">
        <v>10</v>
      </c>
      <c r="B52" s="598"/>
      <c r="C52" s="598"/>
      <c r="D52" s="598"/>
      <c r="E52" s="598"/>
      <c r="F52" s="86"/>
      <c r="G52" s="76"/>
    </row>
    <row r="53" spans="1:7" ht="39.950000000000003" customHeight="1">
      <c r="A53" s="100" t="s">
        <v>37</v>
      </c>
      <c r="B53" s="598"/>
      <c r="C53" s="598"/>
      <c r="D53" s="598"/>
      <c r="E53" s="598"/>
      <c r="F53" s="86"/>
      <c r="G53" s="76"/>
    </row>
  </sheetData>
  <sheetProtection algorithmName="SHA-512" hashValue="wTCLV1qfqbGfAwLQy6wST1aO1b64UVJgQJRIC/X3eQSWhJv0f1fy+OvSHtrI4GULndmAvXQRpvfulvlIkwsf3Q==" saltValue="PLtEP3fDinm1qcq29GAcLA==" spinCount="100000" sheet="1" formatColumns="0" formatRows="0" insertRows="0" insertHyperlinks="0" deleteRows="0" sort="0" autoFilter="0"/>
  <dataConsolidate/>
  <mergeCells count="43">
    <mergeCell ref="B53:E53"/>
    <mergeCell ref="B40:E40"/>
    <mergeCell ref="B43:E43"/>
    <mergeCell ref="B44:E44"/>
    <mergeCell ref="B45:E45"/>
    <mergeCell ref="B46:E46"/>
    <mergeCell ref="B47:E47"/>
    <mergeCell ref="B48:E48"/>
    <mergeCell ref="B49:E49"/>
    <mergeCell ref="B50:E50"/>
    <mergeCell ref="B51:E51"/>
    <mergeCell ref="B52:E52"/>
    <mergeCell ref="B41:E41"/>
    <mergeCell ref="B42:E42"/>
    <mergeCell ref="B28:C28"/>
    <mergeCell ref="B20:C20"/>
    <mergeCell ref="B21:C21"/>
    <mergeCell ref="B22:C22"/>
    <mergeCell ref="B23:C23"/>
    <mergeCell ref="B27:C27"/>
    <mergeCell ref="B10:C10"/>
    <mergeCell ref="B13:C13"/>
    <mergeCell ref="B14:C14"/>
    <mergeCell ref="B15:C15"/>
    <mergeCell ref="A10:A11"/>
    <mergeCell ref="B11:C11"/>
    <mergeCell ref="B12:C12"/>
    <mergeCell ref="A40:A41"/>
    <mergeCell ref="I5:J5"/>
    <mergeCell ref="I4:J4"/>
    <mergeCell ref="B16:C16"/>
    <mergeCell ref="B17:C17"/>
    <mergeCell ref="B18:C18"/>
    <mergeCell ref="B26:C26"/>
    <mergeCell ref="B19:C19"/>
    <mergeCell ref="B24:C24"/>
    <mergeCell ref="B25:C25"/>
    <mergeCell ref="B38:J38"/>
    <mergeCell ref="A34:B34"/>
    <mergeCell ref="A35:B35"/>
    <mergeCell ref="A36:B36"/>
    <mergeCell ref="A32:B33"/>
    <mergeCell ref="A6:I6"/>
  </mergeCells>
  <dataValidations count="8">
    <dataValidation type="list" allowBlank="1" showInputMessage="1" showErrorMessage="1" promptTitle="ПОМОЩЬ" prompt="Выберите из выпадающего списка" sqref="E13:E28">
      <formula1>программы</formula1>
    </dataValidation>
    <dataValidation type="list" allowBlank="1" showInputMessage="1" showErrorMessage="1" promptTitle="ПОМОЩЬ" prompt="Выберите из выпадающего списка" sqref="F13:F28">
      <formula1>форма_обуч</formula1>
    </dataValidation>
    <dataValidation type="list" allowBlank="1" showInputMessage="1" showErrorMessage="1" sqref="J13:J28">
      <formula1>док_обуч</formula1>
    </dataValidation>
    <dataValidation type="whole" allowBlank="1" showInputMessage="1" showErrorMessage="1" errorTitle="ВНИМАНИЕ" error="В ячейки данного столбца таблицы вносятся только целые числа, без буквенного сопровождения" sqref="D13:D28">
      <formula1>0</formula1>
      <formula2>1000</formula2>
    </dataValidation>
    <dataValidation type="whole" allowBlank="1" showInputMessage="1" showErrorMessage="1" sqref="C36:D36 E34:E36">
      <formula1>0</formula1>
      <formula2>100000</formula2>
    </dataValidation>
    <dataValidation type="list" allowBlank="1" showInputMessage="1" showErrorMessage="1" promptTitle="ПОМОЩЬ" prompt="Ввыберите КДУ из выпадающего списка_x000a_" sqref="B13:C28">
      <formula1>КДУ_список</formula1>
    </dataValidation>
    <dataValidation type="whole" allowBlank="1" showInputMessage="1" showErrorMessage="1" errorTitle="ВНИМАНИЕ!" error="В ячейки данной таблицы вносятся только целые числа, без буквенного сопровождения" sqref="C34:D35">
      <formula1>0</formula1>
      <formula2>100000</formula2>
    </dataValidation>
    <dataValidation type="whole" allowBlank="1" showInputMessage="1" showErrorMessage="1" errorTitle="ВНИМАНИЕ!" error="В ячейки данного столбца таблицы вносятся только целые числа, без буквенного сопровождения" sqref="F43:F53">
      <formula1>0</formula1>
      <formula2>100000</formula2>
    </dataValidation>
  </dataValidations>
  <hyperlinks>
    <hyperlink ref="I4" location="НАВИГАЦИЯ!A1" display="НАВИГАЦИЯ"/>
  </hyperlinks>
  <pageMargins left="0.23622047244094491" right="0.23622047244094491" top="0.62992125984251968" bottom="0.39370078740157483" header="0.31496062992125984" footer="0.31496062992125984"/>
  <pageSetup paperSize="9" scale="65" fitToHeight="0" orientation="landscape" verticalDpi="4294967295" r:id="rId1"/>
  <headerFooter>
    <oddHeader>&amp;R&amp;F
&amp;A</oddHeader>
    <oddFooter>&amp;R&amp;P
&amp;D</oddFooter>
  </headerFooter>
  <rowBreaks count="1" manualBreakCount="1">
    <brk id="37" max="16383" man="1"/>
  </rowBreaks>
  <ignoredErrors>
    <ignoredError sqref="E34:E35"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pageSetUpPr fitToPage="1"/>
  </sheetPr>
  <dimension ref="A1:J17"/>
  <sheetViews>
    <sheetView showGridLines="0" topLeftCell="C4" zoomScaleNormal="100" zoomScaleSheetLayoutView="98" zoomScalePageLayoutView="69" workbookViewId="0">
      <selection activeCell="F14" sqref="F14"/>
    </sheetView>
  </sheetViews>
  <sheetFormatPr defaultRowHeight="15"/>
  <cols>
    <col min="1" max="1" width="9" style="13" customWidth="1"/>
    <col min="2" max="2" width="28.28515625" style="13" customWidth="1"/>
    <col min="3" max="3" width="31.7109375" style="13" customWidth="1"/>
    <col min="4" max="4" width="23.28515625" style="13" customWidth="1"/>
    <col min="5" max="5" width="30.28515625" style="13" customWidth="1"/>
    <col min="6" max="6" width="39.7109375" style="13" customWidth="1"/>
    <col min="7" max="7" width="21" style="13" customWidth="1"/>
    <col min="8" max="8" width="23.85546875" style="13" customWidth="1"/>
    <col min="9" max="9" width="19.85546875" style="13" customWidth="1"/>
    <col min="10" max="10" width="20.28515625" style="13" customWidth="1"/>
    <col min="11" max="16384" width="9.140625" style="13"/>
  </cols>
  <sheetData>
    <row r="1" spans="1:10" ht="18.75">
      <c r="H1" s="24" t="s">
        <v>441</v>
      </c>
    </row>
    <row r="2" spans="1:10" ht="18.75">
      <c r="H2" s="24" t="s">
        <v>488</v>
      </c>
    </row>
    <row r="4" spans="1:10" ht="27.95" customHeight="1">
      <c r="H4" s="573" t="s">
        <v>318</v>
      </c>
      <c r="I4" s="573"/>
      <c r="J4" s="573"/>
    </row>
    <row r="5" spans="1:10" ht="27.95" customHeight="1">
      <c r="H5" s="148" t="s">
        <v>519</v>
      </c>
      <c r="I5" s="148"/>
      <c r="J5" s="6"/>
    </row>
    <row r="6" spans="1:10" ht="18.75">
      <c r="A6" s="587" t="s">
        <v>494</v>
      </c>
      <c r="B6" s="587"/>
      <c r="C6" s="587"/>
      <c r="D6" s="587"/>
      <c r="E6" s="587"/>
      <c r="F6" s="587"/>
      <c r="G6" s="587"/>
      <c r="H6" s="587"/>
      <c r="I6" s="587"/>
    </row>
    <row r="7" spans="1:10" ht="16.5" customHeight="1">
      <c r="A7" s="52"/>
      <c r="B7" s="52"/>
      <c r="C7" s="52"/>
      <c r="D7" s="52"/>
      <c r="E7" s="52"/>
      <c r="F7" s="52"/>
      <c r="G7" s="52"/>
      <c r="H7" s="52"/>
      <c r="I7" s="52"/>
    </row>
    <row r="8" spans="1:10" ht="15.75">
      <c r="B8" s="53" t="s">
        <v>293</v>
      </c>
      <c r="C8" s="54"/>
      <c r="D8" s="54"/>
      <c r="E8" s="54"/>
      <c r="F8" s="54"/>
      <c r="G8" s="54"/>
      <c r="H8" s="54"/>
      <c r="I8" s="54"/>
    </row>
    <row r="10" spans="1:10" s="55" customFormat="1" ht="63.75" customHeight="1">
      <c r="A10" s="1048" t="s">
        <v>4</v>
      </c>
      <c r="B10" s="57" t="s">
        <v>360</v>
      </c>
      <c r="C10" s="34" t="s">
        <v>151</v>
      </c>
      <c r="D10" s="34" t="s">
        <v>188</v>
      </c>
      <c r="E10" s="34" t="s">
        <v>152</v>
      </c>
      <c r="F10" s="34" t="s">
        <v>154</v>
      </c>
      <c r="G10" s="34" t="s">
        <v>296</v>
      </c>
      <c r="H10" s="34" t="s">
        <v>295</v>
      </c>
      <c r="I10" s="58" t="s">
        <v>518</v>
      </c>
      <c r="J10" s="34" t="s">
        <v>191</v>
      </c>
    </row>
    <row r="11" spans="1:10" s="55" customFormat="1" ht="20.100000000000001" customHeight="1">
      <c r="A11" s="1049"/>
      <c r="B11" s="490">
        <f>'6. НАУЧ-МЕТОД'!G41+1</f>
        <v>265</v>
      </c>
      <c r="C11" s="72">
        <f t="shared" ref="C11:J11" si="0">B11+1</f>
        <v>266</v>
      </c>
      <c r="D11" s="72">
        <f t="shared" si="0"/>
        <v>267</v>
      </c>
      <c r="E11" s="72">
        <f t="shared" si="0"/>
        <v>268</v>
      </c>
      <c r="F11" s="72">
        <f t="shared" si="0"/>
        <v>269</v>
      </c>
      <c r="G11" s="72">
        <f t="shared" si="0"/>
        <v>270</v>
      </c>
      <c r="H11" s="72">
        <f t="shared" si="0"/>
        <v>271</v>
      </c>
      <c r="I11" s="330">
        <f t="shared" si="0"/>
        <v>272</v>
      </c>
      <c r="J11" s="72">
        <f t="shared" si="0"/>
        <v>273</v>
      </c>
    </row>
    <row r="12" spans="1:10" s="55" customFormat="1" ht="50.25" customHeight="1">
      <c r="A12" s="43" t="s">
        <v>440</v>
      </c>
      <c r="B12" s="60" t="s">
        <v>431</v>
      </c>
      <c r="C12" s="36" t="s">
        <v>517</v>
      </c>
      <c r="D12" s="36" t="s">
        <v>166</v>
      </c>
      <c r="E12" s="36" t="s">
        <v>516</v>
      </c>
      <c r="F12" s="36" t="s">
        <v>522</v>
      </c>
      <c r="G12" s="39">
        <v>300</v>
      </c>
      <c r="H12" s="36" t="s">
        <v>193</v>
      </c>
      <c r="I12" s="62" t="s">
        <v>19</v>
      </c>
      <c r="J12" s="64">
        <v>500</v>
      </c>
    </row>
    <row r="13" spans="1:10" ht="39" customHeight="1">
      <c r="A13" s="32">
        <v>1</v>
      </c>
      <c r="B13" s="499" t="s">
        <v>827</v>
      </c>
      <c r="C13" s="8" t="s">
        <v>822</v>
      </c>
      <c r="D13" s="520" t="s">
        <v>166</v>
      </c>
      <c r="E13" s="8" t="s">
        <v>122</v>
      </c>
      <c r="F13" s="8" t="s">
        <v>823</v>
      </c>
      <c r="G13" s="149">
        <v>400</v>
      </c>
      <c r="H13" s="8" t="s">
        <v>193</v>
      </c>
      <c r="I13" s="8" t="s">
        <v>19</v>
      </c>
      <c r="J13" s="63">
        <v>225</v>
      </c>
    </row>
    <row r="14" spans="1:10" ht="160.5" customHeight="1">
      <c r="A14" s="32">
        <v>2</v>
      </c>
      <c r="B14" s="499" t="s">
        <v>827</v>
      </c>
      <c r="C14" s="8" t="s">
        <v>824</v>
      </c>
      <c r="D14" s="520" t="s">
        <v>168</v>
      </c>
      <c r="E14" s="8" t="s">
        <v>825</v>
      </c>
      <c r="F14" s="8" t="s">
        <v>826</v>
      </c>
      <c r="G14" s="149">
        <v>22</v>
      </c>
      <c r="H14" s="8" t="s">
        <v>193</v>
      </c>
      <c r="I14" s="8" t="s">
        <v>20</v>
      </c>
      <c r="J14" s="63">
        <v>48</v>
      </c>
    </row>
    <row r="15" spans="1:10" ht="39.950000000000003" customHeight="1">
      <c r="A15" s="32">
        <v>3</v>
      </c>
      <c r="B15" s="499"/>
      <c r="C15" s="8"/>
      <c r="D15" s="56"/>
      <c r="E15" s="56"/>
      <c r="F15" s="56"/>
      <c r="G15" s="149"/>
      <c r="H15" s="8"/>
      <c r="I15" s="8"/>
      <c r="J15" s="63"/>
    </row>
    <row r="16" spans="1:10" ht="39.950000000000003" customHeight="1">
      <c r="A16" s="32" t="s">
        <v>37</v>
      </c>
      <c r="B16" s="499"/>
      <c r="C16" s="8"/>
      <c r="D16" s="56"/>
      <c r="E16" s="56"/>
      <c r="F16" s="56"/>
      <c r="G16" s="149"/>
      <c r="H16" s="8"/>
      <c r="I16" s="8"/>
      <c r="J16" s="63"/>
    </row>
    <row r="17" spans="1:10" ht="39.950000000000003" customHeight="1">
      <c r="A17" s="65"/>
      <c r="B17" s="66"/>
      <c r="C17" s="147"/>
      <c r="D17" s="147"/>
      <c r="E17" s="1042" t="s">
        <v>521</v>
      </c>
      <c r="F17" s="1043"/>
      <c r="G17" s="67">
        <f>SUM(G13:G16)</f>
        <v>422</v>
      </c>
      <c r="H17" s="1062" t="s">
        <v>520</v>
      </c>
      <c r="I17" s="1063"/>
      <c r="J17" s="68">
        <f>SUM(J13:J16)</f>
        <v>273</v>
      </c>
    </row>
  </sheetData>
  <sheetProtection formatColumns="0" formatRows="0" insertRows="0" insertHyperlinks="0" deleteRows="0" sort="0" autoFilter="0"/>
  <dataConsolidate/>
  <mergeCells count="5">
    <mergeCell ref="H17:I17"/>
    <mergeCell ref="E17:F17"/>
    <mergeCell ref="H4:J4"/>
    <mergeCell ref="A6:I6"/>
    <mergeCell ref="A10:A11"/>
  </mergeCells>
  <dataValidations xWindow="495" yWindow="522" count="7">
    <dataValidation type="list" allowBlank="1" showInputMessage="1" showErrorMessage="1" errorTitle="ОБРАТИТЕ ВНИМАНИЕ!" error="Статус проекта необходимо выбрать из выпадающего списка (значок справа внизу ячейки)" promptTitle="ПОМОЩЬ" prompt="Выберите из выпадающего списка" sqref="D13:D16">
      <formula1>проекты</formula1>
    </dataValidation>
    <dataValidation type="list" allowBlank="1" showInputMessage="1" showErrorMessage="1" promptTitle="ПОМОЩЬ" prompt="Выберите из выпадающего списка" sqref="I13:I16">
      <formula1>фин_ресурс</formula1>
    </dataValidation>
    <dataValidation type="list" allowBlank="1" showInputMessage="1" showErrorMessage="1" errorTitle="ОБРАТИТЕ ВНИМАНИЕ!" error="Содержимое ячейки необходимо выбрать из выпадающего списка (значок справа внизу ячейки)" promptTitle="ПОМОЩЬ" prompt="Выберите из выпадающего списка" sqref="H13:H16">
      <formula1>поддержка</formula1>
    </dataValidation>
    <dataValidation type="decimal" allowBlank="1" showInputMessage="1" showErrorMessage="1" sqref="J12">
      <formula1>0</formula1>
      <formula2>10000000</formula2>
    </dataValidation>
    <dataValidation type="whole" allowBlank="1" showInputMessage="1" showErrorMessage="1" errorTitle="ВНИМАНИЕ!" error="В ячейки данного столбца таблицы вносятся только целые числа, без буквенного сопровождения_x000a_" sqref="G13:G16">
      <formula1>0</formula1>
      <formula2>1000000</formula2>
    </dataValidation>
    <dataValidation type="decimal" allowBlank="1" showInputMessage="1" showErrorMessage="1" errorTitle="ВНИМАНИЕ!" error="В ячейки данного столбца таблицы вносятся только числа (целые и нет), без буквенного сопровождения_x000a_" sqref="J13:J16">
      <formula1>0</formula1>
      <formula2>10000000</formula2>
    </dataValidation>
    <dataValidation type="list" allowBlank="1" showInputMessage="1" showErrorMessage="1" promptTitle="ПОМОЩЬ" prompt="Ввыберите КДУ из выпадающего списка_x000a_" sqref="B13:B16">
      <formula1>КДУ_список</formula1>
    </dataValidation>
  </dataValidations>
  <hyperlinks>
    <hyperlink ref="H4" location="НАВИГАЦИЯ!A1" display="НАВИГАЦИЯ"/>
  </hyperlinks>
  <pageMargins left="0.19685039370078741" right="0.19685039370078741" top="0.62992125984251968" bottom="0.39370078740157483" header="0.31496062992125984" footer="0.31496062992125984"/>
  <pageSetup paperSize="9" scale="10" fitToHeight="0" orientation="landscape" verticalDpi="4294967295" r:id="rId1"/>
  <headerFooter>
    <oddHeader>&amp;R&amp;"Times New Roman,обычный"&amp;F
&amp;A</oddHeader>
    <oddFooter>&amp;R&amp;"Times New Roman,обычный"&amp;P
&amp;D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I35"/>
  <sheetViews>
    <sheetView showGridLines="0" topLeftCell="A4" zoomScaleNormal="100" zoomScaleSheetLayoutView="89" workbookViewId="0">
      <selection activeCell="F24" sqref="F24"/>
    </sheetView>
  </sheetViews>
  <sheetFormatPr defaultRowHeight="15"/>
  <cols>
    <col min="1" max="1" width="9.140625" style="13"/>
    <col min="2" max="2" width="50" style="13" customWidth="1"/>
    <col min="3" max="3" width="27.5703125" style="13" customWidth="1"/>
    <col min="4" max="4" width="33" style="13" customWidth="1"/>
    <col min="5" max="5" width="27.5703125" style="13" customWidth="1"/>
    <col min="6" max="7" width="29" style="13" customWidth="1"/>
    <col min="8" max="8" width="28.85546875" style="13" customWidth="1"/>
    <col min="9" max="9" width="29.7109375" style="13" customWidth="1"/>
    <col min="10" max="16384" width="9.140625" style="13"/>
  </cols>
  <sheetData>
    <row r="1" spans="1:9" ht="20.100000000000001" customHeight="1">
      <c r="G1" s="24" t="s">
        <v>441</v>
      </c>
    </row>
    <row r="2" spans="1:9" ht="20.100000000000001" customHeight="1">
      <c r="G2" s="24" t="s">
        <v>489</v>
      </c>
    </row>
    <row r="3" spans="1:9" ht="20.100000000000001" customHeight="1"/>
    <row r="4" spans="1:9" ht="27.95" customHeight="1">
      <c r="I4" s="131" t="s">
        <v>318</v>
      </c>
    </row>
    <row r="5" spans="1:9" ht="18.75">
      <c r="A5" s="1064" t="s">
        <v>314</v>
      </c>
      <c r="B5" s="1064"/>
      <c r="C5" s="1064"/>
      <c r="D5" s="1064"/>
      <c r="E5" s="1064"/>
      <c r="F5" s="1064"/>
      <c r="G5" s="1064"/>
    </row>
    <row r="7" spans="1:9" ht="18.75">
      <c r="B7" s="29" t="s">
        <v>490</v>
      </c>
    </row>
    <row r="9" spans="1:9" s="91" customFormat="1" ht="90.75" customHeight="1">
      <c r="A9" s="1065" t="s">
        <v>0</v>
      </c>
      <c r="B9" s="135" t="s">
        <v>310</v>
      </c>
      <c r="C9" s="135" t="s">
        <v>311</v>
      </c>
      <c r="D9" s="135" t="s">
        <v>555</v>
      </c>
      <c r="E9" s="33" t="s">
        <v>309</v>
      </c>
      <c r="F9" s="33" t="s">
        <v>313</v>
      </c>
      <c r="G9" s="27"/>
      <c r="H9" s="27"/>
    </row>
    <row r="10" spans="1:9" s="91" customFormat="1" ht="20.100000000000001" customHeight="1">
      <c r="A10" s="1066"/>
      <c r="B10" s="135">
        <f>'7. ПРОЕКТЫ'!J11+1</f>
        <v>274</v>
      </c>
      <c r="C10" s="135">
        <f>B10+1</f>
        <v>275</v>
      </c>
      <c r="D10" s="135">
        <f>C10+1</f>
        <v>276</v>
      </c>
      <c r="E10" s="33">
        <f>D10+1</f>
        <v>277</v>
      </c>
      <c r="F10" s="33">
        <f>E10+1</f>
        <v>278</v>
      </c>
      <c r="G10" s="27"/>
      <c r="H10" s="27"/>
    </row>
    <row r="11" spans="1:9" s="91" customFormat="1" ht="65.25" customHeight="1">
      <c r="A11" s="43" t="s">
        <v>440</v>
      </c>
      <c r="B11" s="36" t="s">
        <v>551</v>
      </c>
      <c r="C11" s="36" t="s">
        <v>552</v>
      </c>
      <c r="D11" s="36" t="s">
        <v>553</v>
      </c>
      <c r="E11" s="39">
        <v>5</v>
      </c>
      <c r="F11" s="36" t="s">
        <v>554</v>
      </c>
      <c r="G11" s="27"/>
      <c r="H11" s="27"/>
    </row>
    <row r="12" spans="1:9" ht="82.5" customHeight="1">
      <c r="A12" s="166">
        <v>1</v>
      </c>
      <c r="B12" s="514" t="s">
        <v>828</v>
      </c>
      <c r="C12" s="514" t="s">
        <v>552</v>
      </c>
      <c r="D12" s="514" t="s">
        <v>829</v>
      </c>
      <c r="E12" s="116">
        <v>16</v>
      </c>
      <c r="F12" s="521" t="s">
        <v>830</v>
      </c>
      <c r="G12" s="167"/>
      <c r="H12" s="167"/>
    </row>
    <row r="13" spans="1:9" ht="66" customHeight="1">
      <c r="A13" s="166">
        <v>2</v>
      </c>
      <c r="B13" s="514" t="s">
        <v>831</v>
      </c>
      <c r="C13" s="526" t="s">
        <v>832</v>
      </c>
      <c r="D13" s="514" t="s">
        <v>833</v>
      </c>
      <c r="E13" s="116">
        <v>4</v>
      </c>
      <c r="F13" s="521" t="s">
        <v>834</v>
      </c>
      <c r="G13" s="167"/>
      <c r="H13" s="167"/>
    </row>
    <row r="14" spans="1:9" ht="51.75" customHeight="1">
      <c r="A14" s="166">
        <v>3</v>
      </c>
      <c r="B14" s="514" t="s">
        <v>835</v>
      </c>
      <c r="C14" s="526" t="s">
        <v>832</v>
      </c>
      <c r="D14" s="514" t="s">
        <v>833</v>
      </c>
      <c r="E14" s="116">
        <v>13</v>
      </c>
      <c r="F14" s="521" t="s">
        <v>836</v>
      </c>
      <c r="G14" s="167"/>
      <c r="H14" s="167"/>
    </row>
    <row r="15" spans="1:9" ht="39.950000000000003" customHeight="1">
      <c r="A15" s="166">
        <v>4</v>
      </c>
      <c r="B15" s="514" t="s">
        <v>837</v>
      </c>
      <c r="C15" s="526" t="s">
        <v>838</v>
      </c>
      <c r="D15" s="514" t="s">
        <v>833</v>
      </c>
      <c r="E15" s="116">
        <v>1</v>
      </c>
      <c r="F15" s="521" t="s">
        <v>839</v>
      </c>
      <c r="G15" s="167"/>
      <c r="H15" s="167"/>
    </row>
    <row r="16" spans="1:9" ht="39.950000000000003" customHeight="1">
      <c r="A16" s="166">
        <v>5</v>
      </c>
      <c r="B16" s="514" t="s">
        <v>840</v>
      </c>
      <c r="C16" s="514" t="s">
        <v>552</v>
      </c>
      <c r="D16" s="514" t="s">
        <v>553</v>
      </c>
      <c r="E16" s="116">
        <v>1</v>
      </c>
      <c r="F16" s="521"/>
      <c r="G16" s="167"/>
      <c r="H16" s="167"/>
    </row>
    <row r="17" spans="1:9" ht="51" customHeight="1">
      <c r="A17" s="166">
        <v>6</v>
      </c>
      <c r="B17" s="514" t="s">
        <v>841</v>
      </c>
      <c r="C17" s="514" t="s">
        <v>842</v>
      </c>
      <c r="D17" s="514" t="s">
        <v>843</v>
      </c>
      <c r="E17" s="116">
        <v>7</v>
      </c>
      <c r="F17" s="521" t="s">
        <v>844</v>
      </c>
      <c r="G17" s="167"/>
      <c r="H17" s="167"/>
    </row>
    <row r="18" spans="1:9" ht="81" customHeight="1">
      <c r="A18" s="166">
        <v>7</v>
      </c>
      <c r="B18" s="527" t="s">
        <v>845</v>
      </c>
      <c r="C18" s="527" t="s">
        <v>552</v>
      </c>
      <c r="D18" s="514" t="s">
        <v>846</v>
      </c>
      <c r="E18" s="116">
        <v>2</v>
      </c>
      <c r="F18" s="521" t="s">
        <v>847</v>
      </c>
      <c r="G18" s="167"/>
      <c r="H18" s="167"/>
    </row>
    <row r="19" spans="1:9" ht="51.75" customHeight="1">
      <c r="A19" s="166">
        <v>8</v>
      </c>
      <c r="B19" s="527" t="s">
        <v>848</v>
      </c>
      <c r="C19" s="527" t="s">
        <v>849</v>
      </c>
      <c r="D19" s="514" t="s">
        <v>850</v>
      </c>
      <c r="E19" s="116">
        <v>3</v>
      </c>
      <c r="F19" s="521" t="s">
        <v>851</v>
      </c>
      <c r="G19" s="167"/>
      <c r="H19" s="167"/>
    </row>
    <row r="20" spans="1:9" ht="51.75" customHeight="1">
      <c r="A20" s="166">
        <v>9</v>
      </c>
      <c r="B20" s="531" t="s">
        <v>987</v>
      </c>
      <c r="C20" s="531" t="s">
        <v>988</v>
      </c>
      <c r="D20" s="531" t="s">
        <v>989</v>
      </c>
      <c r="E20" s="116">
        <v>3</v>
      </c>
      <c r="F20" s="540" t="s">
        <v>990</v>
      </c>
      <c r="G20" s="167"/>
      <c r="H20" s="167"/>
    </row>
    <row r="21" spans="1:9" ht="51.75" customHeight="1">
      <c r="A21" s="166">
        <v>10</v>
      </c>
      <c r="B21" s="531" t="s">
        <v>991</v>
      </c>
      <c r="C21" s="531" t="s">
        <v>992</v>
      </c>
      <c r="D21" s="531" t="s">
        <v>989</v>
      </c>
      <c r="E21" s="116">
        <v>3</v>
      </c>
      <c r="F21" s="540" t="s">
        <v>990</v>
      </c>
      <c r="G21" s="167"/>
      <c r="H21" s="167"/>
    </row>
    <row r="22" spans="1:9" ht="51.75" customHeight="1">
      <c r="A22" s="166">
        <v>11</v>
      </c>
      <c r="B22" s="531" t="s">
        <v>993</v>
      </c>
      <c r="C22" s="531" t="s">
        <v>994</v>
      </c>
      <c r="D22" s="531" t="s">
        <v>995</v>
      </c>
      <c r="E22" s="116">
        <v>2</v>
      </c>
      <c r="F22" s="540" t="s">
        <v>990</v>
      </c>
      <c r="G22" s="167"/>
      <c r="H22" s="167"/>
    </row>
    <row r="23" spans="1:9" ht="114.75" customHeight="1">
      <c r="A23" s="166">
        <v>12</v>
      </c>
      <c r="B23" s="531" t="s">
        <v>996</v>
      </c>
      <c r="C23" s="531" t="s">
        <v>997</v>
      </c>
      <c r="D23" s="531" t="s">
        <v>998</v>
      </c>
      <c r="E23" s="116">
        <v>4</v>
      </c>
      <c r="F23" s="540" t="s">
        <v>999</v>
      </c>
      <c r="G23" s="167"/>
      <c r="H23" s="167"/>
    </row>
    <row r="24" spans="1:9" ht="39.950000000000003" customHeight="1">
      <c r="A24" s="166" t="s">
        <v>37</v>
      </c>
      <c r="B24" s="19"/>
      <c r="C24" s="19"/>
      <c r="D24" s="19"/>
      <c r="E24" s="116"/>
      <c r="F24" s="76"/>
      <c r="G24" s="167"/>
      <c r="H24" s="167"/>
    </row>
    <row r="26" spans="1:9" ht="18.75">
      <c r="B26" s="29" t="s">
        <v>317</v>
      </c>
    </row>
    <row r="28" spans="1:9" ht="90.75" customHeight="1">
      <c r="A28" s="1048" t="s">
        <v>4</v>
      </c>
      <c r="B28" s="33" t="s">
        <v>302</v>
      </c>
      <c r="C28" s="33" t="s">
        <v>299</v>
      </c>
      <c r="D28" s="33" t="s">
        <v>312</v>
      </c>
      <c r="E28" s="33" t="s">
        <v>308</v>
      </c>
      <c r="F28" s="33" t="s">
        <v>301</v>
      </c>
      <c r="G28" s="33" t="s">
        <v>548</v>
      </c>
      <c r="H28" s="33" t="s">
        <v>300</v>
      </c>
      <c r="I28" s="33" t="s">
        <v>313</v>
      </c>
    </row>
    <row r="29" spans="1:9" ht="20.100000000000001" customHeight="1">
      <c r="A29" s="1049"/>
      <c r="B29" s="33">
        <f>F10+1</f>
        <v>279</v>
      </c>
      <c r="C29" s="33">
        <f t="shared" ref="C29:I29" si="0">B29+1</f>
        <v>280</v>
      </c>
      <c r="D29" s="33">
        <f t="shared" si="0"/>
        <v>281</v>
      </c>
      <c r="E29" s="33">
        <f t="shared" si="0"/>
        <v>282</v>
      </c>
      <c r="F29" s="33">
        <f t="shared" si="0"/>
        <v>283</v>
      </c>
      <c r="G29" s="33">
        <f t="shared" si="0"/>
        <v>284</v>
      </c>
      <c r="H29" s="33">
        <f t="shared" si="0"/>
        <v>285</v>
      </c>
      <c r="I29" s="33">
        <f t="shared" si="0"/>
        <v>286</v>
      </c>
    </row>
    <row r="30" spans="1:9" ht="53.25" customHeight="1">
      <c r="A30" s="43" t="s">
        <v>440</v>
      </c>
      <c r="B30" s="168" t="s">
        <v>543</v>
      </c>
      <c r="C30" s="168" t="s">
        <v>544</v>
      </c>
      <c r="D30" s="168" t="s">
        <v>545</v>
      </c>
      <c r="E30" s="168" t="s">
        <v>305</v>
      </c>
      <c r="F30" s="168" t="s">
        <v>546</v>
      </c>
      <c r="G30" s="168" t="s">
        <v>549</v>
      </c>
      <c r="H30" s="168" t="s">
        <v>547</v>
      </c>
      <c r="I30" s="36" t="s">
        <v>550</v>
      </c>
    </row>
    <row r="31" spans="1:9" ht="53.25" customHeight="1">
      <c r="A31" s="101">
        <v>1</v>
      </c>
      <c r="B31" s="521" t="s">
        <v>852</v>
      </c>
      <c r="C31" s="521" t="s">
        <v>853</v>
      </c>
      <c r="D31" s="521" t="s">
        <v>854</v>
      </c>
      <c r="E31" s="521" t="s">
        <v>306</v>
      </c>
      <c r="F31" s="521" t="s">
        <v>546</v>
      </c>
      <c r="G31" s="521">
        <v>20</v>
      </c>
      <c r="H31" s="521" t="s">
        <v>855</v>
      </c>
      <c r="I31" s="84" t="s">
        <v>856</v>
      </c>
    </row>
    <row r="32" spans="1:9" ht="39.950000000000003" customHeight="1">
      <c r="A32" s="101">
        <v>2</v>
      </c>
      <c r="B32" s="521" t="s">
        <v>857</v>
      </c>
      <c r="C32" s="521" t="s">
        <v>858</v>
      </c>
      <c r="D32" s="521" t="s">
        <v>859</v>
      </c>
      <c r="E32" s="521" t="s">
        <v>306</v>
      </c>
      <c r="F32" s="521" t="s">
        <v>860</v>
      </c>
      <c r="G32" s="521">
        <v>5</v>
      </c>
      <c r="H32" s="521" t="s">
        <v>855</v>
      </c>
      <c r="I32" s="84" t="s">
        <v>861</v>
      </c>
    </row>
    <row r="33" spans="1:9" ht="48" customHeight="1">
      <c r="A33" s="101">
        <v>3</v>
      </c>
      <c r="B33" s="521" t="s">
        <v>862</v>
      </c>
      <c r="C33" s="521" t="s">
        <v>863</v>
      </c>
      <c r="D33" s="521" t="s">
        <v>854</v>
      </c>
      <c r="E33" s="521" t="s">
        <v>19</v>
      </c>
      <c r="F33" s="521" t="s">
        <v>864</v>
      </c>
      <c r="G33" s="521">
        <v>1</v>
      </c>
      <c r="H33" s="521" t="s">
        <v>855</v>
      </c>
      <c r="I33" s="84" t="s">
        <v>865</v>
      </c>
    </row>
    <row r="34" spans="1:9" ht="48" customHeight="1">
      <c r="A34" s="101">
        <v>4</v>
      </c>
      <c r="B34" s="521" t="s">
        <v>889</v>
      </c>
      <c r="C34" s="521" t="s">
        <v>890</v>
      </c>
      <c r="D34" s="521" t="s">
        <v>854</v>
      </c>
      <c r="E34" s="521" t="s">
        <v>305</v>
      </c>
      <c r="F34" s="521" t="s">
        <v>546</v>
      </c>
      <c r="G34" s="521">
        <v>9</v>
      </c>
      <c r="H34" s="521" t="s">
        <v>855</v>
      </c>
      <c r="I34" s="84" t="s">
        <v>891</v>
      </c>
    </row>
    <row r="35" spans="1:9" ht="39.950000000000003" customHeight="1">
      <c r="A35" s="101" t="s">
        <v>37</v>
      </c>
      <c r="B35" s="76"/>
      <c r="C35" s="76"/>
      <c r="D35" s="76"/>
      <c r="E35" s="76"/>
      <c r="F35" s="76"/>
      <c r="G35" s="76"/>
      <c r="H35" s="76"/>
      <c r="I35" s="84"/>
    </row>
  </sheetData>
  <sheetProtection algorithmName="SHA-512" hashValue="mvIuhnMGxOdJfpIU+lsbl7HEyHver9RwqM0CKRelMBjaTMfg9S+cNnGggJ1GnunObY3EZArBNXEGF1+dSQfEvw==" saltValue="qvsoX/GvmtKQbJfbkC5pTg==" spinCount="100000" sheet="1" formatColumns="0" formatRows="0" insertRows="0" insertHyperlinks="0" deleteRows="0" sort="0"/>
  <mergeCells count="3">
    <mergeCell ref="A5:G5"/>
    <mergeCell ref="A9:A10"/>
    <mergeCell ref="A28:A29"/>
  </mergeCells>
  <dataValidations disablePrompts="1" count="1">
    <dataValidation type="list" allowBlank="1" showInputMessage="1" showErrorMessage="1" sqref="E31:E35">
      <formula1>медиа_партнеры</formula1>
    </dataValidation>
  </dataValidations>
  <hyperlinks>
    <hyperlink ref="I4" location="НАВИГАЦИЯ!A1" display="НАВИГАЦИЯ"/>
  </hyperlinks>
  <pageMargins left="0.19685039370078741" right="0.19685039370078741" top="0.62992125984251968" bottom="0.39370078740157483" header="0.31496062992125984" footer="0.31496062992125984"/>
  <pageSetup paperSize="9" scale="10" fitToHeight="0" orientation="landscape" verticalDpi="4294967295" r:id="rId1"/>
  <headerFooter>
    <oddHeader>&amp;R&amp;"Times New Roman,обычный"&amp;F
&amp;A</oddHeader>
    <oddFooter>&amp;R&amp;"Times New Roman,обычный"&amp;P
&amp;D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E71"/>
  <sheetViews>
    <sheetView showGridLines="0" topLeftCell="A25" zoomScale="80" zoomScaleNormal="80" zoomScaleSheetLayoutView="100" workbookViewId="0">
      <selection activeCell="A52" sqref="A52"/>
    </sheetView>
  </sheetViews>
  <sheetFormatPr defaultRowHeight="15"/>
  <cols>
    <col min="1" max="1" width="9.42578125" style="23" customWidth="1"/>
    <col min="2" max="2" width="47.140625" style="23" customWidth="1"/>
    <col min="3" max="3" width="38.5703125" style="23" customWidth="1"/>
    <col min="4" max="4" width="36" style="23" customWidth="1"/>
    <col min="5" max="5" width="38.28515625" style="23" customWidth="1"/>
    <col min="6" max="16384" width="9.140625" style="23"/>
  </cols>
  <sheetData>
    <row r="1" spans="1:5" ht="18.75">
      <c r="D1" s="24" t="s">
        <v>441</v>
      </c>
    </row>
    <row r="2" spans="1:5" ht="18.75">
      <c r="D2" s="24" t="s">
        <v>491</v>
      </c>
    </row>
    <row r="4" spans="1:5" ht="28.5" customHeight="1">
      <c r="E4" s="131" t="s">
        <v>318</v>
      </c>
    </row>
    <row r="5" spans="1:5" ht="18.75">
      <c r="A5" s="1069" t="s">
        <v>570</v>
      </c>
      <c r="B5" s="1069"/>
      <c r="C5" s="1069"/>
      <c r="D5" s="203">
        <f>'1. П МО'!C10+1</f>
        <v>2021</v>
      </c>
      <c r="E5" s="122"/>
    </row>
    <row r="6" spans="1:5">
      <c r="A6" s="169"/>
      <c r="B6" s="169"/>
      <c r="C6" s="169"/>
      <c r="D6" s="169"/>
      <c r="E6" s="169"/>
    </row>
    <row r="7" spans="1:5" s="28" customFormat="1" ht="87.75" customHeight="1">
      <c r="A7" s="1067" t="s">
        <v>0</v>
      </c>
      <c r="B7" s="172" t="s">
        <v>118</v>
      </c>
      <c r="C7" s="172" t="s">
        <v>571</v>
      </c>
      <c r="D7" s="172" t="s">
        <v>206</v>
      </c>
      <c r="E7" s="172" t="s">
        <v>207</v>
      </c>
    </row>
    <row r="8" spans="1:5" s="28" customFormat="1" ht="20.100000000000001" customHeight="1">
      <c r="A8" s="1068"/>
      <c r="B8" s="491">
        <f>'8. ПАРТНЕРЫ'!I29+1</f>
        <v>287</v>
      </c>
      <c r="C8" s="491">
        <f>B8+1</f>
        <v>288</v>
      </c>
      <c r="D8" s="491">
        <f>C8+1</f>
        <v>289</v>
      </c>
      <c r="E8" s="491">
        <f>D8+1</f>
        <v>290</v>
      </c>
    </row>
    <row r="9" spans="1:5" s="28" customFormat="1" ht="39.950000000000003" customHeight="1">
      <c r="A9" s="173" t="s">
        <v>440</v>
      </c>
      <c r="B9" s="174" t="s">
        <v>556</v>
      </c>
      <c r="C9" s="171">
        <v>43831</v>
      </c>
      <c r="D9" s="174" t="s">
        <v>557</v>
      </c>
      <c r="E9" s="174" t="s">
        <v>431</v>
      </c>
    </row>
    <row r="10" spans="1:5" ht="39.950000000000003" customHeight="1">
      <c r="A10" s="108">
        <v>1</v>
      </c>
      <c r="B10" s="19" t="s">
        <v>1028</v>
      </c>
      <c r="C10" s="175">
        <v>44197</v>
      </c>
      <c r="D10" s="19" t="s">
        <v>1005</v>
      </c>
      <c r="E10" s="560" t="s">
        <v>1005</v>
      </c>
    </row>
    <row r="11" spans="1:5" ht="39.950000000000003" customHeight="1" thickBot="1">
      <c r="A11" s="108">
        <v>2</v>
      </c>
      <c r="B11" s="562" t="s">
        <v>1029</v>
      </c>
      <c r="C11" s="175">
        <v>44197</v>
      </c>
      <c r="D11" s="119" t="s">
        <v>769</v>
      </c>
      <c r="E11" s="119" t="s">
        <v>769</v>
      </c>
    </row>
    <row r="12" spans="1:5" ht="51.75" customHeight="1" thickBot="1">
      <c r="A12" s="108">
        <v>3</v>
      </c>
      <c r="B12" s="563" t="s">
        <v>1030</v>
      </c>
      <c r="C12" s="175">
        <v>44197</v>
      </c>
      <c r="D12" s="119" t="s">
        <v>769</v>
      </c>
      <c r="E12" s="119" t="s">
        <v>769</v>
      </c>
    </row>
    <row r="13" spans="1:5" ht="39.950000000000003" customHeight="1">
      <c r="A13" s="108">
        <v>4</v>
      </c>
      <c r="B13" s="560" t="s">
        <v>1031</v>
      </c>
      <c r="C13" s="175">
        <v>44228</v>
      </c>
      <c r="D13" s="560" t="s">
        <v>1005</v>
      </c>
      <c r="E13" s="560" t="s">
        <v>1005</v>
      </c>
    </row>
    <row r="14" spans="1:5" ht="39.950000000000003" customHeight="1">
      <c r="A14" s="108">
        <v>5</v>
      </c>
      <c r="B14" s="564" t="s">
        <v>1035</v>
      </c>
      <c r="C14" s="175">
        <v>44228</v>
      </c>
      <c r="D14" s="119" t="s">
        <v>769</v>
      </c>
      <c r="E14" s="119" t="s">
        <v>769</v>
      </c>
    </row>
    <row r="15" spans="1:5" ht="39.950000000000003" customHeight="1">
      <c r="A15" s="108">
        <v>6</v>
      </c>
      <c r="B15" s="19" t="s">
        <v>1032</v>
      </c>
      <c r="C15" s="175">
        <v>44256</v>
      </c>
      <c r="D15" s="560" t="s">
        <v>1005</v>
      </c>
      <c r="E15" s="560" t="s">
        <v>1005</v>
      </c>
    </row>
    <row r="16" spans="1:5" ht="39.950000000000003" customHeight="1">
      <c r="A16" s="108">
        <v>7</v>
      </c>
      <c r="B16" s="560" t="s">
        <v>1034</v>
      </c>
      <c r="C16" s="175">
        <v>44257</v>
      </c>
      <c r="D16" s="560" t="s">
        <v>1005</v>
      </c>
      <c r="E16" s="560" t="s">
        <v>1005</v>
      </c>
    </row>
    <row r="17" spans="1:5" ht="39.950000000000003" customHeight="1" thickBot="1">
      <c r="A17" s="108">
        <v>8</v>
      </c>
      <c r="B17" s="19" t="s">
        <v>1033</v>
      </c>
      <c r="C17" s="175">
        <v>44257</v>
      </c>
      <c r="D17" s="560" t="s">
        <v>1005</v>
      </c>
      <c r="E17" s="560" t="s">
        <v>1005</v>
      </c>
    </row>
    <row r="18" spans="1:5" ht="39.950000000000003" customHeight="1" thickBot="1">
      <c r="A18" s="108">
        <v>9</v>
      </c>
      <c r="B18" s="565" t="s">
        <v>1036</v>
      </c>
      <c r="C18" s="175">
        <v>44256</v>
      </c>
      <c r="D18" s="119" t="s">
        <v>769</v>
      </c>
      <c r="E18" s="119" t="s">
        <v>769</v>
      </c>
    </row>
    <row r="19" spans="1:5" ht="39.950000000000003" customHeight="1">
      <c r="A19" s="108">
        <v>10</v>
      </c>
      <c r="B19" s="19" t="s">
        <v>1037</v>
      </c>
      <c r="C19" s="175">
        <v>44287</v>
      </c>
      <c r="D19" s="560" t="s">
        <v>1005</v>
      </c>
      <c r="E19" s="560" t="s">
        <v>1005</v>
      </c>
    </row>
    <row r="20" spans="1:5" ht="39.950000000000003" customHeight="1">
      <c r="A20" s="108">
        <v>11</v>
      </c>
      <c r="B20" s="560" t="s">
        <v>1054</v>
      </c>
      <c r="C20" s="175">
        <v>44288</v>
      </c>
      <c r="D20" s="560" t="s">
        <v>1005</v>
      </c>
      <c r="E20" s="560" t="s">
        <v>1005</v>
      </c>
    </row>
    <row r="21" spans="1:5" ht="39.950000000000003" customHeight="1" thickBot="1">
      <c r="A21" s="108">
        <v>12</v>
      </c>
      <c r="B21" s="566" t="s">
        <v>1038</v>
      </c>
      <c r="C21" s="175">
        <v>44287</v>
      </c>
      <c r="D21" s="119" t="s">
        <v>769</v>
      </c>
      <c r="E21" s="119" t="s">
        <v>769</v>
      </c>
    </row>
    <row r="22" spans="1:5" ht="39.950000000000003" customHeight="1" thickBot="1">
      <c r="A22" s="108">
        <v>13</v>
      </c>
      <c r="B22" s="567" t="s">
        <v>1039</v>
      </c>
      <c r="C22" s="175">
        <v>44287</v>
      </c>
      <c r="D22" s="119" t="s">
        <v>769</v>
      </c>
      <c r="E22" s="119" t="s">
        <v>769</v>
      </c>
    </row>
    <row r="23" spans="1:5" ht="39.950000000000003" customHeight="1" thickBot="1">
      <c r="A23" s="108">
        <v>14</v>
      </c>
      <c r="B23" s="566" t="s">
        <v>1040</v>
      </c>
      <c r="C23" s="175">
        <v>44287</v>
      </c>
      <c r="D23" s="119" t="s">
        <v>769</v>
      </c>
      <c r="E23" s="119" t="s">
        <v>769</v>
      </c>
    </row>
    <row r="24" spans="1:5" ht="39.950000000000003" customHeight="1">
      <c r="A24" s="108">
        <v>15</v>
      </c>
      <c r="B24" s="561" t="s">
        <v>1065</v>
      </c>
      <c r="C24" s="175">
        <v>44287</v>
      </c>
      <c r="D24" s="561" t="s">
        <v>770</v>
      </c>
      <c r="E24" s="561" t="s">
        <v>770</v>
      </c>
    </row>
    <row r="25" spans="1:5" ht="39.950000000000003" customHeight="1">
      <c r="A25" s="108">
        <v>16</v>
      </c>
      <c r="B25" s="560" t="s">
        <v>1055</v>
      </c>
      <c r="C25" s="175">
        <v>44317</v>
      </c>
      <c r="D25" s="560" t="s">
        <v>1005</v>
      </c>
      <c r="E25" s="560" t="s">
        <v>1005</v>
      </c>
    </row>
    <row r="26" spans="1:5" ht="39.950000000000003" customHeight="1">
      <c r="A26" s="108">
        <v>17</v>
      </c>
      <c r="B26" s="527" t="s">
        <v>1056</v>
      </c>
      <c r="C26" s="175">
        <v>44318</v>
      </c>
      <c r="D26" s="560" t="s">
        <v>1005</v>
      </c>
      <c r="E26" s="560" t="s">
        <v>1005</v>
      </c>
    </row>
    <row r="27" spans="1:5" ht="39.950000000000003" customHeight="1" thickBot="1">
      <c r="A27" s="108">
        <v>18</v>
      </c>
      <c r="B27" s="527" t="s">
        <v>1057</v>
      </c>
      <c r="C27" s="175">
        <v>44319</v>
      </c>
      <c r="D27" s="560" t="s">
        <v>1005</v>
      </c>
      <c r="E27" s="560" t="s">
        <v>1005</v>
      </c>
    </row>
    <row r="28" spans="1:5" ht="39.950000000000003" customHeight="1" thickBot="1">
      <c r="A28" s="108">
        <v>19</v>
      </c>
      <c r="B28" s="567" t="s">
        <v>1041</v>
      </c>
      <c r="C28" s="175">
        <v>44317</v>
      </c>
      <c r="D28" s="119" t="s">
        <v>769</v>
      </c>
      <c r="E28" s="119" t="s">
        <v>769</v>
      </c>
    </row>
    <row r="29" spans="1:5" ht="39.950000000000003" customHeight="1" thickBot="1">
      <c r="A29" s="108">
        <v>20</v>
      </c>
      <c r="B29" s="560" t="s">
        <v>1042</v>
      </c>
      <c r="C29" s="175">
        <v>44317</v>
      </c>
      <c r="D29" s="119" t="s">
        <v>769</v>
      </c>
      <c r="E29" s="119" t="s">
        <v>769</v>
      </c>
    </row>
    <row r="30" spans="1:5" ht="39.950000000000003" customHeight="1" thickBot="1">
      <c r="A30" s="108">
        <v>21</v>
      </c>
      <c r="B30" s="567" t="s">
        <v>1043</v>
      </c>
      <c r="C30" s="175">
        <v>44317</v>
      </c>
      <c r="D30" s="119" t="s">
        <v>769</v>
      </c>
      <c r="E30" s="119" t="s">
        <v>769</v>
      </c>
    </row>
    <row r="31" spans="1:5" ht="39.950000000000003" customHeight="1" thickBot="1">
      <c r="A31" s="108">
        <v>22</v>
      </c>
      <c r="B31" s="567" t="s">
        <v>1044</v>
      </c>
      <c r="C31" s="175">
        <v>44317</v>
      </c>
      <c r="D31" s="119" t="s">
        <v>769</v>
      </c>
      <c r="E31" s="119" t="s">
        <v>769</v>
      </c>
    </row>
    <row r="32" spans="1:5" ht="49.5" customHeight="1" thickBot="1">
      <c r="A32" s="108">
        <v>23</v>
      </c>
      <c r="B32" s="567" t="s">
        <v>1058</v>
      </c>
      <c r="C32" s="175">
        <v>44348</v>
      </c>
      <c r="D32" s="560" t="s">
        <v>1005</v>
      </c>
      <c r="E32" s="560" t="s">
        <v>1005</v>
      </c>
    </row>
    <row r="33" spans="1:5" ht="49.5" customHeight="1" thickBot="1">
      <c r="A33" s="108">
        <v>24</v>
      </c>
      <c r="B33" s="560" t="s">
        <v>1059</v>
      </c>
      <c r="C33" s="175">
        <v>44349</v>
      </c>
      <c r="D33" s="560" t="s">
        <v>1005</v>
      </c>
      <c r="E33" s="560" t="s">
        <v>1005</v>
      </c>
    </row>
    <row r="34" spans="1:5" ht="51.75" customHeight="1" thickBot="1">
      <c r="A34" s="108">
        <v>25</v>
      </c>
      <c r="B34" s="567" t="s">
        <v>1045</v>
      </c>
      <c r="C34" s="175">
        <v>44348</v>
      </c>
      <c r="D34" s="119" t="s">
        <v>769</v>
      </c>
      <c r="E34" s="119" t="s">
        <v>769</v>
      </c>
    </row>
    <row r="35" spans="1:5" ht="39.950000000000003" customHeight="1" thickBot="1">
      <c r="A35" s="108">
        <v>26</v>
      </c>
      <c r="B35" s="567" t="s">
        <v>1046</v>
      </c>
      <c r="C35" s="175">
        <v>44348</v>
      </c>
      <c r="D35" s="119" t="s">
        <v>769</v>
      </c>
      <c r="E35" s="119" t="s">
        <v>769</v>
      </c>
    </row>
    <row r="36" spans="1:5" ht="39.950000000000003" customHeight="1">
      <c r="A36" s="108">
        <v>27</v>
      </c>
      <c r="B36" s="569" t="s">
        <v>1060</v>
      </c>
      <c r="C36" s="175">
        <v>44378</v>
      </c>
      <c r="D36" s="560" t="s">
        <v>1005</v>
      </c>
      <c r="E36" s="560" t="s">
        <v>1005</v>
      </c>
    </row>
    <row r="37" spans="1:5" ht="39.950000000000003" customHeight="1" thickBot="1">
      <c r="A37" s="108">
        <v>28</v>
      </c>
      <c r="B37" s="560" t="s">
        <v>1047</v>
      </c>
      <c r="C37" s="175">
        <v>44378</v>
      </c>
      <c r="D37" s="119" t="s">
        <v>769</v>
      </c>
      <c r="E37" s="119" t="s">
        <v>769</v>
      </c>
    </row>
    <row r="38" spans="1:5" ht="39.950000000000003" customHeight="1" thickBot="1">
      <c r="A38" s="108">
        <v>29</v>
      </c>
      <c r="B38" s="565" t="s">
        <v>1048</v>
      </c>
      <c r="C38" s="175">
        <v>44378</v>
      </c>
      <c r="D38" s="119" t="s">
        <v>769</v>
      </c>
      <c r="E38" s="119" t="s">
        <v>769</v>
      </c>
    </row>
    <row r="39" spans="1:5" ht="39.950000000000003" customHeight="1" thickBot="1">
      <c r="A39" s="108">
        <v>30</v>
      </c>
      <c r="B39" s="561" t="s">
        <v>1068</v>
      </c>
      <c r="C39" s="175">
        <v>44378</v>
      </c>
      <c r="D39" s="561" t="s">
        <v>770</v>
      </c>
      <c r="E39" s="561" t="s">
        <v>770</v>
      </c>
    </row>
    <row r="40" spans="1:5" ht="51" customHeight="1" thickBot="1">
      <c r="A40" s="108">
        <v>31</v>
      </c>
      <c r="B40" s="565" t="s">
        <v>1061</v>
      </c>
      <c r="C40" s="175">
        <v>44409</v>
      </c>
      <c r="D40" s="560" t="s">
        <v>1005</v>
      </c>
      <c r="E40" s="560" t="s">
        <v>1005</v>
      </c>
    </row>
    <row r="41" spans="1:5" ht="51" customHeight="1" thickBot="1">
      <c r="A41" s="108">
        <v>32</v>
      </c>
      <c r="B41" s="561" t="s">
        <v>1066</v>
      </c>
      <c r="C41" s="175">
        <v>44409</v>
      </c>
      <c r="D41" s="561" t="s">
        <v>770</v>
      </c>
      <c r="E41" s="561" t="s">
        <v>770</v>
      </c>
    </row>
    <row r="42" spans="1:5" ht="39.950000000000003" customHeight="1" thickBot="1">
      <c r="A42" s="108">
        <v>33</v>
      </c>
      <c r="B42" s="565" t="s">
        <v>851</v>
      </c>
      <c r="C42" s="175">
        <v>44440</v>
      </c>
      <c r="D42" s="560" t="s">
        <v>1005</v>
      </c>
      <c r="E42" s="560" t="s">
        <v>1005</v>
      </c>
    </row>
    <row r="43" spans="1:5" ht="39.950000000000003" customHeight="1" thickBot="1">
      <c r="A43" s="108">
        <v>34</v>
      </c>
      <c r="B43" s="567" t="s">
        <v>1049</v>
      </c>
      <c r="C43" s="175">
        <v>44440</v>
      </c>
      <c r="D43" s="119" t="s">
        <v>769</v>
      </c>
      <c r="E43" s="119" t="s">
        <v>769</v>
      </c>
    </row>
    <row r="44" spans="1:5" ht="39.950000000000003" customHeight="1" thickBot="1">
      <c r="A44" s="108">
        <v>35</v>
      </c>
      <c r="B44" s="567" t="s">
        <v>1062</v>
      </c>
      <c r="C44" s="175">
        <v>44470</v>
      </c>
      <c r="D44" s="560" t="s">
        <v>1005</v>
      </c>
      <c r="E44" s="560" t="s">
        <v>1005</v>
      </c>
    </row>
    <row r="45" spans="1:5" ht="39.950000000000003" customHeight="1" thickBot="1">
      <c r="A45" s="108">
        <v>36</v>
      </c>
      <c r="B45" s="565" t="s">
        <v>1050</v>
      </c>
      <c r="C45" s="175">
        <v>44470</v>
      </c>
      <c r="D45" s="119" t="s">
        <v>769</v>
      </c>
      <c r="E45" s="119" t="s">
        <v>769</v>
      </c>
    </row>
    <row r="46" spans="1:5" ht="39.950000000000003" customHeight="1" thickBot="1">
      <c r="A46" s="108">
        <v>37</v>
      </c>
      <c r="B46" s="565" t="s">
        <v>1063</v>
      </c>
      <c r="C46" s="175">
        <v>44501</v>
      </c>
      <c r="D46" s="560" t="s">
        <v>1005</v>
      </c>
      <c r="E46" s="560" t="s">
        <v>1005</v>
      </c>
    </row>
    <row r="47" spans="1:5" ht="39.950000000000003" customHeight="1" thickBot="1">
      <c r="A47" s="108">
        <v>38</v>
      </c>
      <c r="B47" s="567" t="s">
        <v>1051</v>
      </c>
      <c r="C47" s="175">
        <v>44501</v>
      </c>
      <c r="D47" s="119" t="s">
        <v>769</v>
      </c>
      <c r="E47" s="119" t="s">
        <v>769</v>
      </c>
    </row>
    <row r="48" spans="1:5" ht="39.950000000000003" customHeight="1">
      <c r="A48" s="108">
        <v>39</v>
      </c>
      <c r="B48" s="561" t="s">
        <v>1067</v>
      </c>
      <c r="C48" s="175">
        <v>44501</v>
      </c>
      <c r="D48" s="561" t="s">
        <v>770</v>
      </c>
      <c r="E48" s="561" t="s">
        <v>770</v>
      </c>
    </row>
    <row r="49" spans="1:5" ht="39.950000000000003" customHeight="1">
      <c r="A49" s="108">
        <v>40</v>
      </c>
      <c r="B49" s="569" t="s">
        <v>1064</v>
      </c>
      <c r="C49" s="175">
        <v>44531</v>
      </c>
      <c r="D49" s="560" t="s">
        <v>1005</v>
      </c>
      <c r="E49" s="560" t="s">
        <v>1005</v>
      </c>
    </row>
    <row r="50" spans="1:5" ht="39.950000000000003" customHeight="1" thickBot="1">
      <c r="A50" s="108">
        <v>41</v>
      </c>
      <c r="B50" s="560" t="s">
        <v>1052</v>
      </c>
      <c r="C50" s="175">
        <v>44531</v>
      </c>
      <c r="D50" s="119" t="s">
        <v>769</v>
      </c>
      <c r="E50" s="119" t="s">
        <v>769</v>
      </c>
    </row>
    <row r="51" spans="1:5" ht="39.950000000000003" customHeight="1" thickBot="1">
      <c r="A51" s="108">
        <v>42</v>
      </c>
      <c r="B51" s="568" t="s">
        <v>1053</v>
      </c>
      <c r="C51" s="175">
        <v>44531</v>
      </c>
      <c r="D51" s="119" t="s">
        <v>769</v>
      </c>
      <c r="E51" s="119" t="s">
        <v>769</v>
      </c>
    </row>
    <row r="52" spans="1:5" ht="39.950000000000003" customHeight="1">
      <c r="A52" s="108"/>
      <c r="B52" s="560"/>
      <c r="C52" s="175"/>
      <c r="D52" s="560"/>
      <c r="E52" s="560"/>
    </row>
    <row r="53" spans="1:5" ht="39.950000000000003" customHeight="1">
      <c r="A53" s="108"/>
      <c r="B53" s="560"/>
      <c r="C53" s="175"/>
      <c r="D53" s="560"/>
      <c r="E53" s="560"/>
    </row>
    <row r="54" spans="1:5" ht="39.950000000000003" customHeight="1">
      <c r="A54" s="108"/>
      <c r="B54" s="560"/>
      <c r="C54" s="175"/>
      <c r="D54" s="560"/>
      <c r="E54" s="560"/>
    </row>
    <row r="55" spans="1:5" ht="39.950000000000003" customHeight="1">
      <c r="A55" s="108"/>
      <c r="B55" s="560"/>
      <c r="C55" s="175"/>
      <c r="D55" s="560"/>
      <c r="E55" s="560"/>
    </row>
    <row r="56" spans="1:5" ht="39.950000000000003" customHeight="1">
      <c r="A56" s="108"/>
      <c r="B56" s="560"/>
      <c r="C56" s="175"/>
      <c r="D56" s="560"/>
      <c r="E56" s="560"/>
    </row>
    <row r="57" spans="1:5" ht="39.950000000000003" customHeight="1">
      <c r="A57" s="108"/>
      <c r="B57" s="560"/>
      <c r="C57" s="175"/>
      <c r="D57" s="560"/>
      <c r="E57" s="560"/>
    </row>
    <row r="58" spans="1:5" ht="39.950000000000003" customHeight="1">
      <c r="A58" s="108"/>
      <c r="B58" s="560"/>
      <c r="C58" s="175"/>
      <c r="D58" s="560"/>
      <c r="E58" s="560"/>
    </row>
    <row r="59" spans="1:5" ht="39.950000000000003" customHeight="1">
      <c r="A59" s="108"/>
      <c r="B59" s="560"/>
      <c r="C59" s="175"/>
      <c r="D59" s="560"/>
      <c r="E59" s="560"/>
    </row>
    <row r="60" spans="1:5" ht="39.950000000000003" customHeight="1">
      <c r="A60" s="108"/>
      <c r="B60" s="560"/>
      <c r="C60" s="175"/>
      <c r="D60" s="560"/>
      <c r="E60" s="560"/>
    </row>
    <row r="61" spans="1:5" ht="39.950000000000003" customHeight="1">
      <c r="A61" s="108"/>
      <c r="B61" s="560"/>
      <c r="C61" s="175"/>
      <c r="D61" s="560"/>
      <c r="E61" s="560"/>
    </row>
    <row r="62" spans="1:5" ht="39.950000000000003" customHeight="1">
      <c r="A62" s="108"/>
      <c r="B62" s="560"/>
      <c r="C62" s="175"/>
      <c r="D62" s="560"/>
      <c r="E62" s="560"/>
    </row>
    <row r="63" spans="1:5" ht="39.950000000000003" customHeight="1">
      <c r="A63" s="108"/>
      <c r="B63" s="560"/>
      <c r="C63" s="175"/>
      <c r="D63" s="560"/>
      <c r="E63" s="560"/>
    </row>
    <row r="64" spans="1:5" ht="39.950000000000003" customHeight="1">
      <c r="A64" s="108"/>
      <c r="B64" s="560"/>
      <c r="C64" s="175"/>
      <c r="D64" s="560"/>
      <c r="E64" s="560"/>
    </row>
    <row r="65" spans="1:5" ht="39.950000000000003" customHeight="1">
      <c r="A65" s="108"/>
      <c r="B65" s="560"/>
      <c r="C65" s="175"/>
      <c r="D65" s="560"/>
      <c r="E65" s="560"/>
    </row>
    <row r="66" spans="1:5" ht="39.950000000000003" customHeight="1">
      <c r="A66" s="108"/>
      <c r="B66" s="560"/>
      <c r="C66" s="175"/>
      <c r="D66" s="560"/>
      <c r="E66" s="560"/>
    </row>
    <row r="67" spans="1:5" ht="39.950000000000003" customHeight="1">
      <c r="A67" s="108"/>
      <c r="B67" s="560"/>
      <c r="C67" s="175"/>
      <c r="D67" s="560"/>
      <c r="E67" s="560"/>
    </row>
    <row r="68" spans="1:5" ht="39.950000000000003" customHeight="1">
      <c r="A68" s="108"/>
      <c r="B68" s="560"/>
      <c r="C68" s="175"/>
      <c r="D68" s="560"/>
      <c r="E68" s="560"/>
    </row>
    <row r="69" spans="1:5" ht="39.950000000000003" customHeight="1">
      <c r="A69" s="108"/>
      <c r="B69" s="560"/>
      <c r="C69" s="175"/>
      <c r="D69" s="560"/>
      <c r="E69" s="560"/>
    </row>
    <row r="70" spans="1:5" ht="39.950000000000003" customHeight="1">
      <c r="A70" s="108"/>
      <c r="B70" s="560"/>
      <c r="C70" s="175"/>
      <c r="D70" s="560"/>
      <c r="E70" s="560"/>
    </row>
    <row r="71" spans="1:5" ht="39.950000000000003" customHeight="1">
      <c r="A71" s="108" t="s">
        <v>37</v>
      </c>
      <c r="B71" s="19"/>
      <c r="C71" s="175"/>
      <c r="D71" s="19"/>
      <c r="E71" s="19"/>
    </row>
  </sheetData>
  <sheetProtection algorithmName="SHA-512" hashValue="Gm1unS7tt8PwDtxhMQj/BZamyke4/zd7z35BEeHaaNCdDVZsvBuohchsAxSDS2VU/pDu9dr8LfajnBfrnBN+Nw==" saltValue="4Nge9l1Ct8Ad6O8UKBi3nw==" spinCount="100000" sheet="1" formatColumns="0" formatRows="0" insertRows="0" insertHyperlinks="0" deleteRows="0" sort="0"/>
  <autoFilter ref="A7:E7"/>
  <mergeCells count="2">
    <mergeCell ref="A7:A8"/>
    <mergeCell ref="A5:C5"/>
  </mergeCells>
  <hyperlinks>
    <hyperlink ref="E4" location="НАВИГАЦИЯ!A1" display="НАВИГАЦИЯ"/>
  </hyperlinks>
  <pageMargins left="0.59055118110236227" right="0.19685039370078741" top="0.59055118110236227" bottom="0.39370078740157483" header="0.31496062992125984" footer="0.31496062992125984"/>
  <pageSetup paperSize="9" scale="10" fitToHeight="0" orientation="portrait" verticalDpi="4294967295" r:id="rId1"/>
  <headerFooter>
    <oddHeader>&amp;R&amp;"Times New Roman,обычный"&amp;F
&amp;A</oddHeader>
    <oddFooter>&amp;R&amp;"Times New Roman,обычный"&amp;P
&amp;D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G40"/>
  <sheetViews>
    <sheetView showGridLines="0" zoomScaleNormal="100" zoomScaleSheetLayoutView="95" workbookViewId="0">
      <selection activeCell="E15" sqref="E15"/>
    </sheetView>
  </sheetViews>
  <sheetFormatPr defaultRowHeight="15"/>
  <cols>
    <col min="1" max="1" width="8.5703125" style="55" customWidth="1"/>
    <col min="2" max="2" width="39" style="23" customWidth="1"/>
    <col min="3" max="3" width="26.5703125" style="23" customWidth="1"/>
    <col min="4" max="4" width="31.42578125" style="23" customWidth="1"/>
    <col min="5" max="5" width="28.140625" style="23" customWidth="1"/>
    <col min="6" max="6" width="36.28515625" style="23" customWidth="1"/>
    <col min="7" max="7" width="27.28515625" style="23" customWidth="1"/>
    <col min="8" max="16384" width="9.140625" style="23"/>
  </cols>
  <sheetData>
    <row r="1" spans="1:7" ht="18.75">
      <c r="E1" s="24" t="s">
        <v>441</v>
      </c>
    </row>
    <row r="2" spans="1:7" ht="18.75">
      <c r="E2" s="24" t="s">
        <v>492</v>
      </c>
    </row>
    <row r="4" spans="1:7" ht="31.5" customHeight="1">
      <c r="G4" s="18" t="s">
        <v>318</v>
      </c>
    </row>
    <row r="5" spans="1:7" ht="21" customHeight="1">
      <c r="B5" s="29" t="s">
        <v>219</v>
      </c>
    </row>
    <row r="6" spans="1:7">
      <c r="B6" s="176"/>
    </row>
    <row r="7" spans="1:7" s="28" customFormat="1" ht="57.75" customHeight="1">
      <c r="A7" s="1070" t="s">
        <v>0</v>
      </c>
      <c r="B7" s="33" t="s">
        <v>297</v>
      </c>
      <c r="C7" s="135" t="s">
        <v>208</v>
      </c>
      <c r="D7" s="135" t="s">
        <v>298</v>
      </c>
      <c r="E7" s="135" t="s">
        <v>209</v>
      </c>
      <c r="F7" s="135" t="s">
        <v>218</v>
      </c>
      <c r="G7" s="135" t="s">
        <v>7</v>
      </c>
    </row>
    <row r="8" spans="1:7" s="28" customFormat="1" ht="20.100000000000001" customHeight="1">
      <c r="A8" s="1071"/>
      <c r="B8" s="282">
        <f>'ПЛАН 2021'!E8+1</f>
        <v>291</v>
      </c>
      <c r="C8" s="491">
        <f>B8+1</f>
        <v>292</v>
      </c>
      <c r="D8" s="491">
        <f>C8+1</f>
        <v>293</v>
      </c>
      <c r="E8" s="491">
        <f>D8+1</f>
        <v>294</v>
      </c>
      <c r="F8" s="491">
        <f>E8+1</f>
        <v>295</v>
      </c>
      <c r="G8" s="491">
        <f>F8+1</f>
        <v>296</v>
      </c>
    </row>
    <row r="9" spans="1:7" s="28" customFormat="1" ht="39.950000000000003" customHeight="1">
      <c r="A9" s="200" t="s">
        <v>440</v>
      </c>
      <c r="B9" s="60" t="s">
        <v>215</v>
      </c>
      <c r="C9" s="60" t="s">
        <v>431</v>
      </c>
      <c r="D9" s="60" t="s">
        <v>558</v>
      </c>
      <c r="E9" s="60" t="s">
        <v>559</v>
      </c>
      <c r="F9" s="60" t="s">
        <v>560</v>
      </c>
      <c r="G9" s="177" t="s">
        <v>561</v>
      </c>
    </row>
    <row r="10" spans="1:7" ht="39.950000000000003" customHeight="1">
      <c r="A10" s="323">
        <v>1</v>
      </c>
      <c r="B10" s="81" t="s">
        <v>211</v>
      </c>
      <c r="C10" s="294" t="s">
        <v>1005</v>
      </c>
      <c r="D10" s="294" t="s">
        <v>700</v>
      </c>
      <c r="E10" s="294" t="s">
        <v>1001</v>
      </c>
      <c r="F10" s="294" t="s">
        <v>1006</v>
      </c>
      <c r="G10" s="532" t="s">
        <v>679</v>
      </c>
    </row>
    <row r="11" spans="1:7" ht="39.950000000000003" customHeight="1">
      <c r="A11" s="323">
        <v>2</v>
      </c>
      <c r="B11" s="81" t="s">
        <v>212</v>
      </c>
      <c r="C11" s="294" t="s">
        <v>1005</v>
      </c>
      <c r="D11" s="294" t="s">
        <v>723</v>
      </c>
      <c r="E11" s="294" t="s">
        <v>559</v>
      </c>
      <c r="F11" s="535" t="s">
        <v>1006</v>
      </c>
      <c r="G11" s="532" t="s">
        <v>679</v>
      </c>
    </row>
    <row r="12" spans="1:7" ht="39.950000000000003" customHeight="1">
      <c r="A12" s="323">
        <v>3</v>
      </c>
      <c r="B12" s="81" t="s">
        <v>213</v>
      </c>
      <c r="C12" s="535" t="s">
        <v>1005</v>
      </c>
      <c r="D12" s="294" t="s">
        <v>702</v>
      </c>
      <c r="E12" s="294" t="s">
        <v>1007</v>
      </c>
      <c r="F12" s="535" t="s">
        <v>1006</v>
      </c>
      <c r="G12" s="532" t="s">
        <v>679</v>
      </c>
    </row>
    <row r="13" spans="1:7" ht="39.950000000000003" customHeight="1">
      <c r="A13" s="323">
        <v>4</v>
      </c>
      <c r="B13" s="81" t="s">
        <v>214</v>
      </c>
      <c r="C13" s="535" t="s">
        <v>1005</v>
      </c>
      <c r="D13" s="294" t="s">
        <v>700</v>
      </c>
      <c r="E13" s="294" t="s">
        <v>1001</v>
      </c>
      <c r="F13" s="535" t="s">
        <v>1006</v>
      </c>
      <c r="G13" s="532" t="s">
        <v>679</v>
      </c>
    </row>
    <row r="14" spans="1:7" ht="39.950000000000003" customHeight="1">
      <c r="A14" s="323">
        <v>5</v>
      </c>
      <c r="B14" s="81" t="s">
        <v>215</v>
      </c>
      <c r="C14" s="535" t="s">
        <v>1005</v>
      </c>
      <c r="D14" s="294" t="s">
        <v>723</v>
      </c>
      <c r="E14" s="294" t="s">
        <v>559</v>
      </c>
      <c r="F14" s="535" t="s">
        <v>1006</v>
      </c>
      <c r="G14" s="532" t="s">
        <v>679</v>
      </c>
    </row>
    <row r="15" spans="1:7" ht="39.950000000000003" customHeight="1">
      <c r="A15" s="323">
        <v>6</v>
      </c>
      <c r="B15" s="81" t="s">
        <v>216</v>
      </c>
      <c r="C15" s="535" t="s">
        <v>1005</v>
      </c>
      <c r="D15" s="294" t="s">
        <v>702</v>
      </c>
      <c r="E15" s="294" t="s">
        <v>1007</v>
      </c>
      <c r="F15" s="535" t="s">
        <v>1006</v>
      </c>
      <c r="G15" s="532" t="s">
        <v>679</v>
      </c>
    </row>
    <row r="16" spans="1:7" ht="39.950000000000003" customHeight="1">
      <c r="A16" s="323">
        <v>7</v>
      </c>
      <c r="B16" s="81" t="s">
        <v>211</v>
      </c>
      <c r="C16" s="535" t="s">
        <v>769</v>
      </c>
      <c r="D16" s="535" t="s">
        <v>737</v>
      </c>
      <c r="E16" s="535" t="s">
        <v>559</v>
      </c>
      <c r="F16" s="535" t="s">
        <v>728</v>
      </c>
      <c r="G16" s="532" t="s">
        <v>729</v>
      </c>
    </row>
    <row r="17" spans="1:7" ht="39.950000000000003" customHeight="1">
      <c r="A17" s="323">
        <v>8</v>
      </c>
      <c r="B17" s="81" t="s">
        <v>215</v>
      </c>
      <c r="C17" s="535" t="s">
        <v>769</v>
      </c>
      <c r="D17" s="535" t="s">
        <v>737</v>
      </c>
      <c r="E17" s="535" t="s">
        <v>559</v>
      </c>
      <c r="F17" s="535" t="s">
        <v>728</v>
      </c>
      <c r="G17" s="532" t="s">
        <v>729</v>
      </c>
    </row>
    <row r="18" spans="1:7" ht="39.950000000000003" customHeight="1">
      <c r="A18" s="323">
        <v>9</v>
      </c>
      <c r="B18" s="81" t="s">
        <v>215</v>
      </c>
      <c r="C18" s="535" t="s">
        <v>769</v>
      </c>
      <c r="D18" s="535" t="s">
        <v>754</v>
      </c>
      <c r="E18" s="535" t="s">
        <v>559</v>
      </c>
      <c r="F18" s="535" t="s">
        <v>728</v>
      </c>
      <c r="G18" s="532" t="s">
        <v>729</v>
      </c>
    </row>
    <row r="19" spans="1:7" ht="39.950000000000003" customHeight="1">
      <c r="A19" s="323">
        <v>10</v>
      </c>
      <c r="B19" s="81" t="s">
        <v>216</v>
      </c>
      <c r="C19" s="535" t="s">
        <v>769</v>
      </c>
      <c r="D19" s="535" t="s">
        <v>749</v>
      </c>
      <c r="E19" s="535" t="s">
        <v>1000</v>
      </c>
      <c r="F19" s="535" t="s">
        <v>728</v>
      </c>
      <c r="G19" s="532" t="s">
        <v>729</v>
      </c>
    </row>
    <row r="20" spans="1:7" ht="39.950000000000003" customHeight="1">
      <c r="A20" s="323">
        <v>11</v>
      </c>
      <c r="B20" s="81" t="s">
        <v>214</v>
      </c>
      <c r="C20" s="535" t="s">
        <v>769</v>
      </c>
      <c r="D20" s="535" t="s">
        <v>739</v>
      </c>
      <c r="E20" s="535" t="s">
        <v>1001</v>
      </c>
      <c r="F20" s="535" t="s">
        <v>728</v>
      </c>
      <c r="G20" s="532" t="s">
        <v>729</v>
      </c>
    </row>
    <row r="21" spans="1:7" ht="39.950000000000003" customHeight="1">
      <c r="A21" s="323">
        <v>12</v>
      </c>
      <c r="B21" s="81" t="s">
        <v>211</v>
      </c>
      <c r="C21" s="535" t="s">
        <v>770</v>
      </c>
      <c r="D21" s="535" t="s">
        <v>1002</v>
      </c>
      <c r="E21" s="535" t="s">
        <v>1001</v>
      </c>
      <c r="F21" s="535" t="s">
        <v>820</v>
      </c>
      <c r="G21" s="532" t="s">
        <v>774</v>
      </c>
    </row>
    <row r="22" spans="1:7" ht="39.950000000000003" customHeight="1">
      <c r="A22" s="323">
        <v>13</v>
      </c>
      <c r="B22" s="81" t="s">
        <v>216</v>
      </c>
      <c r="C22" s="535" t="s">
        <v>770</v>
      </c>
      <c r="D22" s="535" t="s">
        <v>783</v>
      </c>
      <c r="E22" s="535" t="s">
        <v>1003</v>
      </c>
      <c r="F22" s="535" t="s">
        <v>820</v>
      </c>
      <c r="G22" s="532" t="s">
        <v>774</v>
      </c>
    </row>
    <row r="23" spans="1:7" ht="39.950000000000003" customHeight="1">
      <c r="A23" s="323">
        <v>14</v>
      </c>
      <c r="B23" s="81" t="s">
        <v>214</v>
      </c>
      <c r="C23" s="535" t="s">
        <v>770</v>
      </c>
      <c r="D23" s="535" t="s">
        <v>792</v>
      </c>
      <c r="E23" s="535" t="s">
        <v>1004</v>
      </c>
      <c r="F23" s="535" t="s">
        <v>820</v>
      </c>
      <c r="G23" s="532" t="s">
        <v>774</v>
      </c>
    </row>
    <row r="24" spans="1:7" ht="39.950000000000003" customHeight="1">
      <c r="A24" s="323">
        <v>15</v>
      </c>
      <c r="B24" s="81" t="s">
        <v>213</v>
      </c>
      <c r="C24" s="535" t="s">
        <v>770</v>
      </c>
      <c r="D24" s="535" t="s">
        <v>1002</v>
      </c>
      <c r="E24" s="535" t="s">
        <v>1001</v>
      </c>
      <c r="F24" s="535" t="s">
        <v>820</v>
      </c>
      <c r="G24" s="532" t="s">
        <v>774</v>
      </c>
    </row>
    <row r="25" spans="1:7" ht="39.950000000000003" customHeight="1">
      <c r="A25" s="323">
        <v>16</v>
      </c>
      <c r="B25" s="81" t="s">
        <v>212</v>
      </c>
      <c r="C25" s="535" t="s">
        <v>770</v>
      </c>
      <c r="D25" s="535" t="s">
        <v>1002</v>
      </c>
      <c r="E25" s="535" t="s">
        <v>1001</v>
      </c>
      <c r="F25" s="535" t="s">
        <v>820</v>
      </c>
      <c r="G25" s="532" t="s">
        <v>774</v>
      </c>
    </row>
    <row r="26" spans="1:7" ht="39.950000000000003" customHeight="1">
      <c r="A26" s="323">
        <v>17</v>
      </c>
      <c r="B26" s="81" t="s">
        <v>215</v>
      </c>
      <c r="C26" s="535" t="s">
        <v>770</v>
      </c>
      <c r="D26" s="535" t="s">
        <v>1002</v>
      </c>
      <c r="E26" s="535" t="s">
        <v>1001</v>
      </c>
      <c r="F26" s="535" t="s">
        <v>820</v>
      </c>
      <c r="G26" s="532" t="s">
        <v>774</v>
      </c>
    </row>
    <row r="27" spans="1:7" ht="39.950000000000003" customHeight="1">
      <c r="A27" s="323">
        <v>18</v>
      </c>
      <c r="B27" s="81"/>
      <c r="C27" s="294"/>
      <c r="D27" s="294"/>
      <c r="E27" s="294"/>
      <c r="F27" s="294"/>
      <c r="G27" s="294"/>
    </row>
    <row r="28" spans="1:7" ht="39.950000000000003" customHeight="1">
      <c r="A28" s="323">
        <v>19</v>
      </c>
      <c r="B28" s="81"/>
      <c r="C28" s="294"/>
      <c r="D28" s="294"/>
      <c r="E28" s="294"/>
      <c r="F28" s="294"/>
      <c r="G28" s="294"/>
    </row>
    <row r="29" spans="1:7" ht="39.950000000000003" customHeight="1">
      <c r="A29" s="323">
        <v>20</v>
      </c>
      <c r="B29" s="81"/>
      <c r="C29" s="294"/>
      <c r="D29" s="294"/>
      <c r="E29" s="294"/>
      <c r="F29" s="294"/>
      <c r="G29" s="294"/>
    </row>
    <row r="30" spans="1:7" ht="39.950000000000003" customHeight="1">
      <c r="A30" s="323">
        <v>21</v>
      </c>
      <c r="B30" s="81"/>
      <c r="C30" s="294"/>
      <c r="D30" s="294"/>
      <c r="E30" s="294"/>
      <c r="F30" s="294"/>
      <c r="G30" s="294"/>
    </row>
    <row r="31" spans="1:7" ht="39.950000000000003" customHeight="1">
      <c r="A31" s="323">
        <v>22</v>
      </c>
      <c r="B31" s="81"/>
      <c r="C31" s="294"/>
      <c r="D31" s="294"/>
      <c r="E31" s="294"/>
      <c r="F31" s="294"/>
      <c r="G31" s="294"/>
    </row>
    <row r="32" spans="1:7" ht="39.950000000000003" customHeight="1">
      <c r="A32" s="323">
        <v>23</v>
      </c>
      <c r="B32" s="81"/>
      <c r="C32" s="294"/>
      <c r="D32" s="294"/>
      <c r="E32" s="294"/>
      <c r="F32" s="294"/>
      <c r="G32" s="294"/>
    </row>
    <row r="33" spans="1:7" ht="39.950000000000003" customHeight="1">
      <c r="A33" s="323">
        <v>24</v>
      </c>
      <c r="B33" s="81"/>
      <c r="C33" s="294"/>
      <c r="D33" s="294"/>
      <c r="E33" s="294"/>
      <c r="F33" s="294"/>
      <c r="G33" s="294"/>
    </row>
    <row r="34" spans="1:7" ht="39.950000000000003" customHeight="1">
      <c r="A34" s="323">
        <v>25</v>
      </c>
      <c r="B34" s="81"/>
      <c r="C34" s="294"/>
      <c r="D34" s="294"/>
      <c r="E34" s="294"/>
      <c r="F34" s="294"/>
      <c r="G34" s="294"/>
    </row>
    <row r="35" spans="1:7" ht="39.950000000000003" customHeight="1">
      <c r="A35" s="323">
        <v>26</v>
      </c>
      <c r="B35" s="81"/>
      <c r="C35" s="294"/>
      <c r="D35" s="294"/>
      <c r="E35" s="294"/>
      <c r="F35" s="294"/>
      <c r="G35" s="294"/>
    </row>
    <row r="36" spans="1:7" ht="39.950000000000003" customHeight="1">
      <c r="A36" s="323">
        <v>27</v>
      </c>
      <c r="B36" s="81"/>
      <c r="C36" s="294"/>
      <c r="D36" s="294"/>
      <c r="E36" s="294"/>
      <c r="F36" s="294"/>
      <c r="G36" s="294"/>
    </row>
    <row r="37" spans="1:7" ht="39.950000000000003" customHeight="1">
      <c r="A37" s="323">
        <v>28</v>
      </c>
      <c r="B37" s="81"/>
      <c r="C37" s="294"/>
      <c r="D37" s="294"/>
      <c r="E37" s="294"/>
      <c r="F37" s="294"/>
      <c r="G37" s="294"/>
    </row>
    <row r="38" spans="1:7" ht="39.950000000000003" customHeight="1">
      <c r="A38" s="323">
        <v>29</v>
      </c>
      <c r="B38" s="81"/>
      <c r="C38" s="294"/>
      <c r="D38" s="294"/>
      <c r="E38" s="294"/>
      <c r="F38" s="294"/>
      <c r="G38" s="294"/>
    </row>
    <row r="39" spans="1:7" ht="39.950000000000003" customHeight="1">
      <c r="A39" s="323">
        <v>30</v>
      </c>
      <c r="B39" s="81"/>
      <c r="C39" s="294"/>
      <c r="D39" s="294"/>
      <c r="E39" s="294"/>
      <c r="F39" s="294"/>
      <c r="G39" s="294"/>
    </row>
    <row r="40" spans="1:7" ht="39.950000000000003" customHeight="1">
      <c r="A40" s="323" t="s">
        <v>37</v>
      </c>
      <c r="B40" s="81"/>
      <c r="C40" s="294"/>
      <c r="D40" s="294"/>
      <c r="E40" s="294"/>
      <c r="F40" s="294"/>
      <c r="G40" s="294"/>
    </row>
  </sheetData>
  <sheetProtection algorithmName="SHA-512" hashValue="GkjgoF10yN27tcONxOIc9VNwTH3y+1uPIt8Kd2JlioYW+AMIs0J6nXD38lepbmorHI5ZcbsWI7IV04XMBAOPrg==" saltValue="lAWuscTJ6EuclHnZQB71Hw==" spinCount="100000" sheet="1" formatColumns="0" formatRows="0" insertRows="0" insertHyperlinks="0" deleteRows="0" sort="0"/>
  <autoFilter ref="B7:G7"/>
  <mergeCells count="1">
    <mergeCell ref="A7:A8"/>
  </mergeCells>
  <dataValidations count="2">
    <dataValidation type="list" allowBlank="1" showInputMessage="1" showErrorMessage="1" sqref="B10:B40">
      <formula1>напр_деят</formula1>
    </dataValidation>
    <dataValidation type="list" allowBlank="1" showInputMessage="1" showErrorMessage="1" promptTitle="ПОМОЩЬ" prompt="Ввыберите КДУ из выпадающего списка_x000a_" sqref="C10:C40">
      <formula1>КДУ_список</formula1>
    </dataValidation>
  </dataValidations>
  <hyperlinks>
    <hyperlink ref="G4" location="НАВИГАЦИЯ!A1" display="НАВИГАЦИЯ"/>
    <hyperlink ref="G9" r:id="rId1"/>
    <hyperlink ref="G16" r:id="rId2"/>
    <hyperlink ref="G17" r:id="rId3"/>
    <hyperlink ref="G18" r:id="rId4"/>
    <hyperlink ref="G19" r:id="rId5"/>
    <hyperlink ref="G20" r:id="rId6"/>
    <hyperlink ref="G21" r:id="rId7"/>
    <hyperlink ref="G22" r:id="rId8"/>
    <hyperlink ref="G23" r:id="rId9"/>
    <hyperlink ref="G24" r:id="rId10"/>
    <hyperlink ref="G25" r:id="rId11"/>
    <hyperlink ref="G26" r:id="rId12"/>
    <hyperlink ref="G10" r:id="rId13"/>
    <hyperlink ref="G11" r:id="rId14"/>
    <hyperlink ref="G12" r:id="rId15"/>
    <hyperlink ref="G13" r:id="rId16"/>
    <hyperlink ref="G14" r:id="rId17"/>
    <hyperlink ref="G15" r:id="rId18"/>
  </hyperlinks>
  <pageMargins left="0.59055118110236227" right="0.19685039370078741" top="0.62992125984251968" bottom="0.39370078740157483" header="0.31496062992125984" footer="0.31496062992125984"/>
  <pageSetup paperSize="9" scale="10" fitToHeight="0" orientation="portrait" verticalDpi="4294967295" r:id="rId19"/>
  <headerFooter>
    <oddHeader>&amp;R&amp;"Times New Roman,обычный"&amp;F
&amp;A</oddHeader>
    <oddFooter>&amp;R&amp;"Times New Roman,обычный"&amp;P
&amp;D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2:AF335"/>
  <sheetViews>
    <sheetView showGridLines="0" topLeftCell="A283" zoomScale="95" zoomScaleNormal="95" workbookViewId="0">
      <selection activeCell="L348" sqref="L348"/>
    </sheetView>
  </sheetViews>
  <sheetFormatPr defaultRowHeight="15"/>
  <sheetData>
    <row r="2" spans="1:32" ht="20.25">
      <c r="A2" s="577" t="s">
        <v>423</v>
      </c>
      <c r="B2" s="577"/>
      <c r="C2" s="577"/>
      <c r="D2" s="577"/>
      <c r="E2" s="577"/>
      <c r="F2" s="577"/>
      <c r="G2" s="577"/>
      <c r="H2" s="577"/>
      <c r="I2" s="577"/>
      <c r="J2" s="577"/>
      <c r="K2" s="577"/>
      <c r="L2" s="577"/>
      <c r="M2" s="577"/>
      <c r="N2" s="577"/>
      <c r="O2" s="577"/>
      <c r="P2" s="577"/>
      <c r="Q2" s="577"/>
      <c r="R2" s="577"/>
      <c r="AC2" s="1072" t="s">
        <v>318</v>
      </c>
      <c r="AD2" s="1072"/>
      <c r="AE2" s="1072"/>
      <c r="AF2" s="1072"/>
    </row>
    <row r="24" spans="1:1" ht="20.25">
      <c r="A24" s="111" t="s">
        <v>480</v>
      </c>
    </row>
    <row r="45" spans="1:1" ht="17.25" customHeight="1"/>
    <row r="47" spans="1:1" ht="20.25">
      <c r="A47" s="322" t="s">
        <v>479</v>
      </c>
    </row>
    <row r="225" spans="1:13" ht="20.25">
      <c r="A225" s="1030" t="s">
        <v>493</v>
      </c>
      <c r="B225" s="1030"/>
      <c r="C225" s="1030"/>
      <c r="D225" s="1030"/>
      <c r="E225" s="1030"/>
      <c r="F225" s="1030"/>
      <c r="G225" s="1030"/>
      <c r="H225" s="1030"/>
      <c r="I225" s="1030"/>
      <c r="J225" s="1030"/>
      <c r="K225" s="1030"/>
      <c r="L225" s="1030"/>
      <c r="M225" s="1030"/>
    </row>
    <row r="311" spans="1:12" ht="20.25">
      <c r="A311" s="1030" t="s">
        <v>289</v>
      </c>
      <c r="B311" s="1030"/>
      <c r="C311" s="1030"/>
      <c r="D311" s="1030"/>
      <c r="E311" s="1030"/>
      <c r="F311" s="1030"/>
      <c r="G311" s="1030"/>
      <c r="H311" s="1030"/>
      <c r="I311" s="1030"/>
      <c r="J311" s="1030"/>
      <c r="K311" s="1030"/>
      <c r="L311" s="1030"/>
    </row>
    <row r="335" spans="1:1" ht="20.25">
      <c r="A335" s="496" t="s">
        <v>288</v>
      </c>
    </row>
  </sheetData>
  <sheetProtection formatCells="0"/>
  <mergeCells count="4">
    <mergeCell ref="A311:L311"/>
    <mergeCell ref="AC2:AF2"/>
    <mergeCell ref="A2:R2"/>
    <mergeCell ref="A225:M225"/>
  </mergeCells>
  <hyperlinks>
    <hyperlink ref="AC2" location="НАВИГАЦИЯ!A1" display="НАВИГАЦИЯ"/>
  </hyperlinks>
  <pageMargins left="0.7" right="0.7" top="0.75" bottom="0.75" header="0.3" footer="0.3"/>
  <pageSetup paperSize="9" fitToHeight="0" orientation="landscape" verticalDpi="4294967295" r:id="rId1"/>
  <headerFooter>
    <oddHeader>&amp;R&amp;F
&amp;A</oddHeader>
    <oddFooter>&amp;R&amp;P
&amp;D</oddFooter>
  </headerFooter>
  <rowBreaks count="6" manualBreakCount="6">
    <brk id="45" max="16383" man="1"/>
    <brk id="111" max="16383" man="1"/>
    <brk id="176" max="16383" man="1"/>
    <brk id="224" max="16383" man="1"/>
    <brk id="271" max="16383" man="1"/>
    <brk id="333"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B238"/>
  <sheetViews>
    <sheetView topLeftCell="A87" workbookViewId="0">
      <selection activeCell="B116" sqref="B116:B143"/>
    </sheetView>
  </sheetViews>
  <sheetFormatPr defaultRowHeight="18.75"/>
  <cols>
    <col min="1" max="1" width="23.85546875" style="2" customWidth="1"/>
    <col min="2" max="2" width="106" style="2" customWidth="1"/>
    <col min="3" max="16384" width="9.140625" style="2"/>
  </cols>
  <sheetData>
    <row r="1" spans="1:2">
      <c r="A1" s="2" t="s">
        <v>77</v>
      </c>
    </row>
    <row r="2" spans="1:2">
      <c r="A2" s="3" t="s">
        <v>27</v>
      </c>
      <c r="B2" s="3" t="s">
        <v>26</v>
      </c>
    </row>
    <row r="3" spans="1:2">
      <c r="B3" s="4">
        <v>2018</v>
      </c>
    </row>
    <row r="4" spans="1:2">
      <c r="B4" s="4">
        <v>2019</v>
      </c>
    </row>
    <row r="5" spans="1:2">
      <c r="B5" s="4">
        <v>2020</v>
      </c>
    </row>
    <row r="6" spans="1:2">
      <c r="B6" s="4">
        <v>2021</v>
      </c>
    </row>
    <row r="7" spans="1:2">
      <c r="B7" s="4">
        <v>2022</v>
      </c>
    </row>
    <row r="8" spans="1:2">
      <c r="B8" s="4">
        <v>2023</v>
      </c>
    </row>
    <row r="9" spans="1:2">
      <c r="B9" s="4">
        <v>2024</v>
      </c>
    </row>
    <row r="10" spans="1:2">
      <c r="B10" s="4">
        <v>2025</v>
      </c>
    </row>
    <row r="11" spans="1:2">
      <c r="B11" s="4">
        <v>2026</v>
      </c>
    </row>
    <row r="12" spans="1:2">
      <c r="B12" s="4">
        <v>2027</v>
      </c>
    </row>
    <row r="13" spans="1:2">
      <c r="B13" s="4">
        <v>2028</v>
      </c>
    </row>
    <row r="14" spans="1:2">
      <c r="B14" s="4">
        <v>2029</v>
      </c>
    </row>
    <row r="15" spans="1:2">
      <c r="B15" s="4">
        <v>2030</v>
      </c>
    </row>
    <row r="16" spans="1:2">
      <c r="B16" s="4"/>
    </row>
    <row r="17" spans="1:2">
      <c r="A17" s="5" t="s">
        <v>27</v>
      </c>
      <c r="B17" s="3" t="s">
        <v>35</v>
      </c>
    </row>
    <row r="18" spans="1:2">
      <c r="B18" s="4" t="s">
        <v>33</v>
      </c>
    </row>
    <row r="19" spans="1:2">
      <c r="B19" s="4" t="s">
        <v>34</v>
      </c>
    </row>
    <row r="21" spans="1:2">
      <c r="A21" s="5" t="s">
        <v>27</v>
      </c>
      <c r="B21" s="5" t="s">
        <v>442</v>
      </c>
    </row>
    <row r="22" spans="1:2">
      <c r="B22" s="2" t="s">
        <v>443</v>
      </c>
    </row>
    <row r="23" spans="1:2">
      <c r="B23" s="2" t="s">
        <v>444</v>
      </c>
    </row>
    <row r="25" spans="1:2">
      <c r="A25" s="5" t="s">
        <v>27</v>
      </c>
      <c r="B25" s="3" t="s">
        <v>79</v>
      </c>
    </row>
    <row r="26" spans="1:2">
      <c r="B26" s="2" t="s">
        <v>69</v>
      </c>
    </row>
    <row r="27" spans="1:2">
      <c r="B27" s="2" t="s">
        <v>70</v>
      </c>
    </row>
    <row r="28" spans="1:2">
      <c r="B28" s="2" t="s">
        <v>71</v>
      </c>
    </row>
    <row r="29" spans="1:2">
      <c r="B29" s="2" t="s">
        <v>72</v>
      </c>
    </row>
    <row r="30" spans="1:2">
      <c r="B30" s="2" t="s">
        <v>73</v>
      </c>
    </row>
    <row r="31" spans="1:2">
      <c r="B31" s="2" t="s">
        <v>80</v>
      </c>
    </row>
    <row r="33" spans="1:2">
      <c r="A33" s="5" t="s">
        <v>328</v>
      </c>
      <c r="B33" s="5" t="s">
        <v>264</v>
      </c>
    </row>
    <row r="34" spans="1:2">
      <c r="B34" s="2" t="s">
        <v>244</v>
      </c>
    </row>
    <row r="35" spans="1:2">
      <c r="B35" s="2" t="s">
        <v>254</v>
      </c>
    </row>
    <row r="36" spans="1:2">
      <c r="B36" s="2" t="s">
        <v>392</v>
      </c>
    </row>
    <row r="37" spans="1:2">
      <c r="B37" s="2" t="s">
        <v>245</v>
      </c>
    </row>
    <row r="38" spans="1:2">
      <c r="B38" s="2" t="s">
        <v>255</v>
      </c>
    </row>
    <row r="39" spans="1:2">
      <c r="B39" s="2" t="s">
        <v>225</v>
      </c>
    </row>
    <row r="40" spans="1:2">
      <c r="B40" s="2" t="s">
        <v>246</v>
      </c>
    </row>
    <row r="41" spans="1:2">
      <c r="B41" s="2" t="s">
        <v>226</v>
      </c>
    </row>
    <row r="42" spans="1:2">
      <c r="B42" s="2" t="s">
        <v>227</v>
      </c>
    </row>
    <row r="43" spans="1:2">
      <c r="B43" s="2" t="s">
        <v>391</v>
      </c>
    </row>
    <row r="44" spans="1:2">
      <c r="B44" s="2" t="s">
        <v>228</v>
      </c>
    </row>
    <row r="45" spans="1:2">
      <c r="B45" s="2" t="s">
        <v>256</v>
      </c>
    </row>
    <row r="46" spans="1:2">
      <c r="B46" s="2" t="s">
        <v>390</v>
      </c>
    </row>
    <row r="47" spans="1:2">
      <c r="B47" s="2" t="s">
        <v>229</v>
      </c>
    </row>
    <row r="48" spans="1:2">
      <c r="B48" s="2" t="s">
        <v>257</v>
      </c>
    </row>
    <row r="49" spans="2:2">
      <c r="B49" s="2" t="s">
        <v>389</v>
      </c>
    </row>
    <row r="50" spans="2:2">
      <c r="B50" s="2" t="s">
        <v>258</v>
      </c>
    </row>
    <row r="51" spans="2:2">
      <c r="B51" s="2" t="s">
        <v>247</v>
      </c>
    </row>
    <row r="52" spans="2:2">
      <c r="B52" s="2" t="s">
        <v>248</v>
      </c>
    </row>
    <row r="53" spans="2:2">
      <c r="B53" s="2" t="s">
        <v>230</v>
      </c>
    </row>
    <row r="54" spans="2:2">
      <c r="B54" s="2" t="s">
        <v>231</v>
      </c>
    </row>
    <row r="55" spans="2:2">
      <c r="B55" s="2" t="s">
        <v>387</v>
      </c>
    </row>
    <row r="56" spans="2:2">
      <c r="B56" s="2" t="s">
        <v>249</v>
      </c>
    </row>
    <row r="57" spans="2:2">
      <c r="B57" s="2" t="s">
        <v>259</v>
      </c>
    </row>
    <row r="58" spans="2:2">
      <c r="B58" s="2" t="s">
        <v>388</v>
      </c>
    </row>
    <row r="59" spans="2:2">
      <c r="B59" s="2" t="s">
        <v>260</v>
      </c>
    </row>
    <row r="60" spans="2:2">
      <c r="B60" s="2" t="s">
        <v>232</v>
      </c>
    </row>
    <row r="61" spans="2:2">
      <c r="B61" s="2" t="s">
        <v>233</v>
      </c>
    </row>
    <row r="62" spans="2:2">
      <c r="B62" s="2" t="s">
        <v>234</v>
      </c>
    </row>
    <row r="63" spans="2:2">
      <c r="B63" s="2" t="s">
        <v>250</v>
      </c>
    </row>
    <row r="64" spans="2:2">
      <c r="B64" s="2" t="s">
        <v>235</v>
      </c>
    </row>
    <row r="65" spans="2:2">
      <c r="B65" s="2" t="s">
        <v>236</v>
      </c>
    </row>
    <row r="66" spans="2:2">
      <c r="B66" s="2" t="s">
        <v>237</v>
      </c>
    </row>
    <row r="67" spans="2:2">
      <c r="B67" s="2" t="s">
        <v>261</v>
      </c>
    </row>
    <row r="68" spans="2:2">
      <c r="B68" s="2" t="s">
        <v>393</v>
      </c>
    </row>
    <row r="69" spans="2:2">
      <c r="B69" s="2" t="s">
        <v>262</v>
      </c>
    </row>
    <row r="70" spans="2:2">
      <c r="B70" s="2" t="s">
        <v>238</v>
      </c>
    </row>
    <row r="71" spans="2:2">
      <c r="B71" s="2" t="s">
        <v>239</v>
      </c>
    </row>
    <row r="72" spans="2:2">
      <c r="B72" s="2" t="s">
        <v>251</v>
      </c>
    </row>
    <row r="73" spans="2:2">
      <c r="B73" s="2" t="s">
        <v>240</v>
      </c>
    </row>
    <row r="74" spans="2:2">
      <c r="B74" s="2" t="s">
        <v>263</v>
      </c>
    </row>
    <row r="75" spans="2:2">
      <c r="B75" s="2" t="s">
        <v>241</v>
      </c>
    </row>
    <row r="76" spans="2:2">
      <c r="B76" s="2" t="s">
        <v>242</v>
      </c>
    </row>
    <row r="77" spans="2:2">
      <c r="B77" s="2" t="s">
        <v>243</v>
      </c>
    </row>
    <row r="78" spans="2:2">
      <c r="B78" s="2" t="s">
        <v>252</v>
      </c>
    </row>
    <row r="79" spans="2:2">
      <c r="B79" s="2" t="s">
        <v>253</v>
      </c>
    </row>
    <row r="80" spans="2:2">
      <c r="B80" s="2" t="s">
        <v>384</v>
      </c>
    </row>
    <row r="81" spans="1:2">
      <c r="B81" s="2" t="s">
        <v>385</v>
      </c>
    </row>
    <row r="82" spans="1:2">
      <c r="B82" s="2" t="s">
        <v>386</v>
      </c>
    </row>
    <row r="84" spans="1:2">
      <c r="A84" s="5" t="s">
        <v>329</v>
      </c>
      <c r="B84" s="5" t="s">
        <v>334</v>
      </c>
    </row>
    <row r="85" spans="1:2">
      <c r="B85" s="2" t="s">
        <v>330</v>
      </c>
    </row>
    <row r="86" spans="1:2">
      <c r="B86" s="2" t="s">
        <v>331</v>
      </c>
    </row>
    <row r="87" spans="1:2">
      <c r="B87" s="2" t="s">
        <v>332</v>
      </c>
    </row>
    <row r="88" spans="1:2">
      <c r="B88" s="2" t="s">
        <v>333</v>
      </c>
    </row>
    <row r="91" spans="1:2">
      <c r="A91" s="5" t="s">
        <v>17</v>
      </c>
      <c r="B91" s="5" t="s">
        <v>28</v>
      </c>
    </row>
    <row r="92" spans="1:2">
      <c r="B92" s="2" t="s">
        <v>356</v>
      </c>
    </row>
    <row r="93" spans="1:2">
      <c r="B93" s="2" t="s">
        <v>357</v>
      </c>
    </row>
    <row r="94" spans="1:2">
      <c r="B94" s="2" t="s">
        <v>20</v>
      </c>
    </row>
    <row r="95" spans="1:2">
      <c r="B95" s="2" t="s">
        <v>467</v>
      </c>
    </row>
    <row r="96" spans="1:2">
      <c r="B96" s="2" t="s">
        <v>21</v>
      </c>
    </row>
    <row r="98" spans="1:2">
      <c r="A98" s="5" t="s">
        <v>329</v>
      </c>
      <c r="B98" s="5" t="s">
        <v>343</v>
      </c>
    </row>
    <row r="99" spans="1:2">
      <c r="B99" s="2" t="s">
        <v>344</v>
      </c>
    </row>
    <row r="100" spans="1:2">
      <c r="B100" s="2" t="s">
        <v>347</v>
      </c>
    </row>
    <row r="101" spans="1:2">
      <c r="B101" s="2" t="s">
        <v>345</v>
      </c>
    </row>
    <row r="103" spans="1:2">
      <c r="A103" s="5" t="s">
        <v>78</v>
      </c>
      <c r="B103" s="5" t="s">
        <v>155</v>
      </c>
    </row>
    <row r="104" spans="1:2">
      <c r="B104" s="2" t="s">
        <v>155</v>
      </c>
    </row>
    <row r="106" spans="1:2">
      <c r="A106" s="5" t="s">
        <v>78</v>
      </c>
      <c r="B106" s="5" t="s">
        <v>454</v>
      </c>
    </row>
    <row r="107" spans="1:2">
      <c r="B107" s="2" t="s">
        <v>454</v>
      </c>
    </row>
    <row r="109" spans="1:2">
      <c r="A109" s="5" t="s">
        <v>78</v>
      </c>
      <c r="B109" s="5" t="s">
        <v>84</v>
      </c>
    </row>
    <row r="110" spans="1:2">
      <c r="B110" s="2" t="s">
        <v>81</v>
      </c>
    </row>
    <row r="111" spans="1:2">
      <c r="B111" s="2" t="s">
        <v>82</v>
      </c>
    </row>
    <row r="112" spans="1:2">
      <c r="B112" s="2" t="s">
        <v>83</v>
      </c>
    </row>
    <row r="113" spans="1:2">
      <c r="B113" s="2" t="s">
        <v>102</v>
      </c>
    </row>
    <row r="115" spans="1:2">
      <c r="A115" s="5" t="s">
        <v>78</v>
      </c>
      <c r="B115" s="5" t="s">
        <v>101</v>
      </c>
    </row>
    <row r="116" spans="1:2">
      <c r="B116" s="2" t="s">
        <v>88</v>
      </c>
    </row>
    <row r="117" spans="1:2">
      <c r="B117" s="2" t="s">
        <v>89</v>
      </c>
    </row>
    <row r="118" spans="1:2">
      <c r="B118" s="2" t="s">
        <v>90</v>
      </c>
    </row>
    <row r="119" spans="1:2">
      <c r="B119" s="2" t="s">
        <v>91</v>
      </c>
    </row>
    <row r="120" spans="1:2">
      <c r="B120" s="2" t="s">
        <v>92</v>
      </c>
    </row>
    <row r="121" spans="1:2">
      <c r="B121" s="2" t="s">
        <v>85</v>
      </c>
    </row>
    <row r="122" spans="1:2">
      <c r="B122" s="2" t="s">
        <v>350</v>
      </c>
    </row>
    <row r="123" spans="1:2">
      <c r="B123" s="2" t="s">
        <v>86</v>
      </c>
    </row>
    <row r="124" spans="1:2">
      <c r="B124" s="2" t="s">
        <v>87</v>
      </c>
    </row>
    <row r="125" spans="1:2">
      <c r="B125" s="2" t="s">
        <v>349</v>
      </c>
    </row>
    <row r="126" spans="1:2">
      <c r="B126" s="2" t="s">
        <v>93</v>
      </c>
    </row>
    <row r="127" spans="1:2">
      <c r="B127" s="2" t="s">
        <v>98</v>
      </c>
    </row>
    <row r="128" spans="1:2">
      <c r="B128" s="2" t="s">
        <v>94</v>
      </c>
    </row>
    <row r="129" spans="2:2">
      <c r="B129" s="2" t="s">
        <v>95</v>
      </c>
    </row>
    <row r="130" spans="2:2">
      <c r="B130" s="2" t="s">
        <v>96</v>
      </c>
    </row>
    <row r="131" spans="2:2">
      <c r="B131" s="2" t="s">
        <v>97</v>
      </c>
    </row>
    <row r="132" spans="2:2">
      <c r="B132" s="2" t="s">
        <v>99</v>
      </c>
    </row>
    <row r="133" spans="2:2">
      <c r="B133" s="2" t="s">
        <v>456</v>
      </c>
    </row>
    <row r="134" spans="2:2">
      <c r="B134" s="2" t="s">
        <v>462</v>
      </c>
    </row>
    <row r="135" spans="2:2">
      <c r="B135" s="2" t="s">
        <v>457</v>
      </c>
    </row>
    <row r="136" spans="2:2">
      <c r="B136" s="2" t="s">
        <v>458</v>
      </c>
    </row>
    <row r="137" spans="2:2">
      <c r="B137" s="2" t="s">
        <v>459</v>
      </c>
    </row>
    <row r="138" spans="2:2">
      <c r="B138" s="2" t="s">
        <v>62</v>
      </c>
    </row>
    <row r="139" spans="2:2">
      <c r="B139" s="2" t="s">
        <v>463</v>
      </c>
    </row>
    <row r="140" spans="2:2">
      <c r="B140" s="2" t="s">
        <v>460</v>
      </c>
    </row>
    <row r="141" spans="2:2">
      <c r="B141" s="2" t="s">
        <v>65</v>
      </c>
    </row>
    <row r="142" spans="2:2">
      <c r="B142" s="2" t="s">
        <v>461</v>
      </c>
    </row>
    <row r="143" spans="2:2">
      <c r="B143" s="2" t="s">
        <v>67</v>
      </c>
    </row>
    <row r="145" spans="1:2">
      <c r="A145" s="5" t="s">
        <v>139</v>
      </c>
      <c r="B145" s="5" t="s">
        <v>140</v>
      </c>
    </row>
    <row r="146" spans="1:2">
      <c r="B146" s="2" t="s">
        <v>141</v>
      </c>
    </row>
    <row r="147" spans="1:2">
      <c r="B147" s="2" t="s">
        <v>142</v>
      </c>
    </row>
    <row r="149" spans="1:2">
      <c r="A149" s="5" t="s">
        <v>139</v>
      </c>
      <c r="B149" s="5" t="s">
        <v>200</v>
      </c>
    </row>
    <row r="150" spans="1:2">
      <c r="B150" s="2" t="s">
        <v>198</v>
      </c>
    </row>
    <row r="151" spans="1:2">
      <c r="B151" s="2" t="s">
        <v>199</v>
      </c>
    </row>
    <row r="153" spans="1:2">
      <c r="A153" s="5" t="s">
        <v>139</v>
      </c>
      <c r="B153" s="5" t="s">
        <v>205</v>
      </c>
    </row>
    <row r="154" spans="1:2">
      <c r="B154" s="2" t="s">
        <v>204</v>
      </c>
    </row>
    <row r="155" spans="1:2">
      <c r="B155" s="2" t="s">
        <v>202</v>
      </c>
    </row>
    <row r="156" spans="1:2">
      <c r="B156" s="2" t="s">
        <v>201</v>
      </c>
    </row>
    <row r="157" spans="1:2">
      <c r="B157" s="2" t="s">
        <v>203</v>
      </c>
    </row>
    <row r="159" spans="1:2">
      <c r="A159" s="5" t="s">
        <v>159</v>
      </c>
      <c r="B159" s="5" t="s">
        <v>161</v>
      </c>
    </row>
    <row r="160" spans="1:2">
      <c r="B160" s="2" t="s">
        <v>160</v>
      </c>
    </row>
    <row r="161" spans="1:2">
      <c r="B161" s="2" t="s">
        <v>164</v>
      </c>
    </row>
    <row r="162" spans="1:2">
      <c r="B162" s="2" t="s">
        <v>162</v>
      </c>
    </row>
    <row r="163" spans="1:2">
      <c r="B163" s="2" t="s">
        <v>163</v>
      </c>
    </row>
    <row r="165" spans="1:2">
      <c r="A165" s="5" t="s">
        <v>159</v>
      </c>
      <c r="B165" s="5" t="s">
        <v>165</v>
      </c>
    </row>
    <row r="166" spans="1:2">
      <c r="B166" s="2" t="s">
        <v>168</v>
      </c>
    </row>
    <row r="167" spans="1:2">
      <c r="B167" s="2" t="s">
        <v>166</v>
      </c>
    </row>
    <row r="168" spans="1:2">
      <c r="B168" s="2" t="s">
        <v>167</v>
      </c>
    </row>
    <row r="169" spans="1:2">
      <c r="B169" s="2" t="s">
        <v>169</v>
      </c>
    </row>
    <row r="170" spans="1:2">
      <c r="B170" s="2" t="s">
        <v>170</v>
      </c>
    </row>
    <row r="172" spans="1:2">
      <c r="A172" s="5" t="s">
        <v>159</v>
      </c>
      <c r="B172" s="5" t="s">
        <v>178</v>
      </c>
    </row>
    <row r="173" spans="1:2">
      <c r="B173" s="2" t="s">
        <v>172</v>
      </c>
    </row>
    <row r="174" spans="1:2">
      <c r="B174" s="2" t="s">
        <v>173</v>
      </c>
    </row>
    <row r="175" spans="1:2">
      <c r="B175" s="2" t="s">
        <v>174</v>
      </c>
    </row>
    <row r="176" spans="1:2">
      <c r="B176" s="2" t="s">
        <v>176</v>
      </c>
    </row>
    <row r="177" spans="1:2">
      <c r="B177" s="2" t="s">
        <v>177</v>
      </c>
    </row>
    <row r="178" spans="1:2">
      <c r="B178" s="2" t="s">
        <v>175</v>
      </c>
    </row>
    <row r="180" spans="1:2">
      <c r="A180" s="5" t="s">
        <v>159</v>
      </c>
      <c r="B180" s="320" t="s">
        <v>614</v>
      </c>
    </row>
    <row r="181" spans="1:2">
      <c r="B181" s="2" t="s">
        <v>615</v>
      </c>
    </row>
    <row r="182" spans="1:2">
      <c r="B182" s="2" t="s">
        <v>612</v>
      </c>
    </row>
    <row r="184" spans="1:2">
      <c r="A184" s="5" t="s">
        <v>183</v>
      </c>
      <c r="B184" s="5" t="s">
        <v>181</v>
      </c>
    </row>
    <row r="185" spans="1:2">
      <c r="B185" s="2" t="s">
        <v>168</v>
      </c>
    </row>
    <row r="186" spans="1:2">
      <c r="B186" s="2" t="s">
        <v>166</v>
      </c>
    </row>
    <row r="187" spans="1:2">
      <c r="B187" s="2" t="s">
        <v>167</v>
      </c>
    </row>
    <row r="188" spans="1:2">
      <c r="B188" s="2" t="s">
        <v>169</v>
      </c>
    </row>
    <row r="189" spans="1:2">
      <c r="B189" s="2" t="s">
        <v>170</v>
      </c>
    </row>
    <row r="190" spans="1:2">
      <c r="B190" s="2" t="s">
        <v>182</v>
      </c>
    </row>
    <row r="192" spans="1:2">
      <c r="A192" s="5" t="s">
        <v>183</v>
      </c>
      <c r="B192" s="5" t="s">
        <v>109</v>
      </c>
    </row>
    <row r="193" spans="1:2">
      <c r="B193" s="2" t="s">
        <v>185</v>
      </c>
    </row>
    <row r="194" spans="1:2">
      <c r="B194" s="2" t="s">
        <v>184</v>
      </c>
    </row>
    <row r="195" spans="1:2">
      <c r="B195" s="2" t="s">
        <v>186</v>
      </c>
    </row>
    <row r="196" spans="1:2">
      <c r="B196" s="2" t="s">
        <v>187</v>
      </c>
    </row>
    <row r="198" spans="1:2">
      <c r="A198" s="5" t="s">
        <v>183</v>
      </c>
      <c r="B198" s="5" t="s">
        <v>189</v>
      </c>
    </row>
    <row r="199" spans="1:2">
      <c r="B199" s="2" t="s">
        <v>18</v>
      </c>
    </row>
    <row r="200" spans="1:2">
      <c r="B200" s="2" t="s">
        <v>19</v>
      </c>
    </row>
    <row r="201" spans="1:2">
      <c r="B201" s="2" t="s">
        <v>20</v>
      </c>
    </row>
    <row r="202" spans="1:2">
      <c r="B202" s="2" t="s">
        <v>467</v>
      </c>
    </row>
    <row r="203" spans="1:2">
      <c r="B203" s="2" t="s">
        <v>190</v>
      </c>
    </row>
    <row r="204" spans="1:2">
      <c r="B204" s="2" t="s">
        <v>153</v>
      </c>
    </row>
    <row r="206" spans="1:2">
      <c r="A206" s="5" t="s">
        <v>183</v>
      </c>
      <c r="B206" s="5" t="s">
        <v>192</v>
      </c>
    </row>
    <row r="207" spans="1:2">
      <c r="B207" s="2" t="s">
        <v>193</v>
      </c>
    </row>
    <row r="208" spans="1:2">
      <c r="B208" s="2" t="s">
        <v>194</v>
      </c>
    </row>
    <row r="209" spans="1:2">
      <c r="B209" s="2" t="s">
        <v>195</v>
      </c>
    </row>
    <row r="211" spans="1:2">
      <c r="A211" s="5" t="s">
        <v>210</v>
      </c>
      <c r="B211" s="5" t="s">
        <v>217</v>
      </c>
    </row>
    <row r="212" spans="1:2">
      <c r="B212" s="2" t="s">
        <v>211</v>
      </c>
    </row>
    <row r="213" spans="1:2">
      <c r="B213" s="2" t="s">
        <v>212</v>
      </c>
    </row>
    <row r="214" spans="1:2">
      <c r="B214" s="2" t="s">
        <v>213</v>
      </c>
    </row>
    <row r="215" spans="1:2">
      <c r="B215" s="2" t="s">
        <v>214</v>
      </c>
    </row>
    <row r="216" spans="1:2">
      <c r="B216" s="2" t="s">
        <v>215</v>
      </c>
    </row>
    <row r="217" spans="1:2">
      <c r="B217" s="2" t="s">
        <v>216</v>
      </c>
    </row>
    <row r="219" spans="1:2">
      <c r="A219" s="5" t="s">
        <v>269</v>
      </c>
      <c r="B219" s="5" t="s">
        <v>275</v>
      </c>
    </row>
    <row r="220" spans="1:2">
      <c r="B220" s="2" t="s">
        <v>270</v>
      </c>
    </row>
    <row r="221" spans="1:2">
      <c r="B221" s="2" t="s">
        <v>271</v>
      </c>
    </row>
    <row r="222" spans="1:2">
      <c r="B222" s="2" t="s">
        <v>272</v>
      </c>
    </row>
    <row r="223" spans="1:2">
      <c r="B223" s="2" t="s">
        <v>273</v>
      </c>
    </row>
    <row r="225" spans="1:2">
      <c r="A225" s="5" t="s">
        <v>269</v>
      </c>
      <c r="B225" s="5" t="s">
        <v>593</v>
      </c>
    </row>
    <row r="226" spans="1:2" ht="20.25" customHeight="1">
      <c r="B226" s="296" t="s">
        <v>594</v>
      </c>
    </row>
    <row r="227" spans="1:2" ht="20.25" customHeight="1">
      <c r="B227" s="296" t="s">
        <v>598</v>
      </c>
    </row>
    <row r="228" spans="1:2" ht="20.25" customHeight="1">
      <c r="B228" s="296" t="s">
        <v>597</v>
      </c>
    </row>
    <row r="229" spans="1:2" ht="20.25" customHeight="1">
      <c r="B229" s="296" t="s">
        <v>596</v>
      </c>
    </row>
    <row r="230" spans="1:2" ht="20.25" customHeight="1">
      <c r="B230" s="296" t="s">
        <v>595</v>
      </c>
    </row>
    <row r="231" spans="1:2" ht="20.25" customHeight="1">
      <c r="B231" s="296" t="s">
        <v>599</v>
      </c>
    </row>
    <row r="233" spans="1:2">
      <c r="A233" s="7" t="s">
        <v>303</v>
      </c>
      <c r="B233" s="7" t="s">
        <v>304</v>
      </c>
    </row>
    <row r="234" spans="1:2">
      <c r="B234" s="2" t="s">
        <v>305</v>
      </c>
    </row>
    <row r="235" spans="1:2">
      <c r="B235" s="2" t="s">
        <v>306</v>
      </c>
    </row>
    <row r="236" spans="1:2">
      <c r="B236" s="2" t="s">
        <v>307</v>
      </c>
    </row>
    <row r="237" spans="1:2">
      <c r="B237" s="2" t="s">
        <v>19</v>
      </c>
    </row>
    <row r="238" spans="1:2">
      <c r="B238" s="2" t="s">
        <v>18</v>
      </c>
    </row>
  </sheetData>
  <sortState ref="B20:B68">
    <sortCondition ref="B20:B68"/>
  </sortState>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90</vt:i4>
      </vt:variant>
    </vt:vector>
  </HeadingPairs>
  <TitlesOfParts>
    <vt:vector size="108" baseType="lpstr">
      <vt:lpstr>ПРИВЕТСТВИЕ</vt:lpstr>
      <vt:lpstr>НАВИГАЦИЯ</vt:lpstr>
      <vt:lpstr>1. П МО</vt:lpstr>
      <vt:lpstr>1. П КДУ</vt:lpstr>
      <vt:lpstr>1. СХЕМА</vt:lpstr>
      <vt:lpstr>1. П КОЛЛЕКТИВЫ</vt:lpstr>
      <vt:lpstr>РАБОЧАЯ Не вскрывать</vt:lpstr>
      <vt:lpstr>2. МТБ</vt:lpstr>
      <vt:lpstr>3. КЛУБ_ФОРМ</vt:lpstr>
      <vt:lpstr>4. КУЛЬТ_МАС_МЕР</vt:lpstr>
      <vt:lpstr>5. НАЦ_ПОЛИТИКА</vt:lpstr>
      <vt:lpstr>6. НАУЧ-МЕТОД</vt:lpstr>
      <vt:lpstr>7. ПРОЕКТЫ</vt:lpstr>
      <vt:lpstr>8. ПАРТНЕРЫ</vt:lpstr>
      <vt:lpstr>ПЛАН 2021</vt:lpstr>
      <vt:lpstr>КОНТАКТЫ</vt:lpstr>
      <vt:lpstr>АНАЛИЗ</vt:lpstr>
      <vt:lpstr>Для вставки</vt:lpstr>
      <vt:lpstr>'2. МТБ'!_Toc26834395</vt:lpstr>
      <vt:lpstr>'3. КЛУБ_ФОРМ'!_Toc26834408</vt:lpstr>
      <vt:lpstr>'4. КУЛЬТ_МАС_МЕР'!_Toc26834414</vt:lpstr>
      <vt:lpstr>'5. НАЦ_ПОЛИТИКА'!_Toc26834424</vt:lpstr>
      <vt:lpstr>'6. НАУЧ-МЕТОД'!_Toc26834430</vt:lpstr>
      <vt:lpstr>'6. НАУЧ-МЕТОД'!_Toc26834433</vt:lpstr>
      <vt:lpstr>'8. ПАРТНЕРЫ'!_Toc26834435</vt:lpstr>
      <vt:lpstr>'1. П МО'!_Toc27096042</vt:lpstr>
      <vt:lpstr>'2. МТБ'!_Toc27096050</vt:lpstr>
      <vt:lpstr>'1. СХЕМА'!_Toc27493409</vt:lpstr>
      <vt:lpstr>'4. КУЛЬТ_МАС_МЕР'!_Toc27493427</vt:lpstr>
      <vt:lpstr>'7. ПРОЕКТЫ'!_Toc27493440</vt:lpstr>
      <vt:lpstr>'Для вставки'!_Toc27493441</vt:lpstr>
      <vt:lpstr>'5. НАЦ_ПОЛИТИКА'!_Toc27493445</vt:lpstr>
      <vt:lpstr>'ПЛАН 2021'!_Toc27493461</vt:lpstr>
      <vt:lpstr>вар_ответов</vt:lpstr>
      <vt:lpstr>вар_ответов2</vt:lpstr>
      <vt:lpstr>ВИДЫ_ПРОМЫС</vt:lpstr>
      <vt:lpstr>возр_кат</vt:lpstr>
      <vt:lpstr>глава1_Для_схем</vt:lpstr>
      <vt:lpstr>Глава2_Для_схем</vt:lpstr>
      <vt:lpstr>Глава3_Для_схем</vt:lpstr>
      <vt:lpstr>Глава4_Для_схем</vt:lpstr>
      <vt:lpstr>Глава5_Для_схем</vt:lpstr>
      <vt:lpstr>год</vt:lpstr>
      <vt:lpstr>гранты</vt:lpstr>
      <vt:lpstr>действие</vt:lpstr>
      <vt:lpstr>док_обуч</vt:lpstr>
      <vt:lpstr>жанр</vt:lpstr>
      <vt:lpstr>'1. П КДУ'!Заголовки_для_печати</vt:lpstr>
      <vt:lpstr>'1. П КОЛЛЕКТИВЫ'!Заголовки_для_печати</vt:lpstr>
      <vt:lpstr>'1. П МО'!Заголовки_для_печати</vt:lpstr>
      <vt:lpstr>Ист_финанс</vt:lpstr>
      <vt:lpstr>кат_промыс</vt:lpstr>
      <vt:lpstr>КДУ_список</vt:lpstr>
      <vt:lpstr>Коллектив_список</vt:lpstr>
      <vt:lpstr>медиа_партнеры</vt:lpstr>
      <vt:lpstr>место_провед</vt:lpstr>
      <vt:lpstr>МО</vt:lpstr>
      <vt:lpstr>напр_деят</vt:lpstr>
      <vt:lpstr>направ_мер</vt:lpstr>
      <vt:lpstr>народный</vt:lpstr>
      <vt:lpstr>нац</vt:lpstr>
      <vt:lpstr>'1. П КОЛЛЕКТИВЫ'!Область_печати</vt:lpstr>
      <vt:lpstr>'5. НАЦ_ПОЛИТИКА'!Область_печати</vt:lpstr>
      <vt:lpstr>поддержка</vt:lpstr>
      <vt:lpstr>программы</vt:lpstr>
      <vt:lpstr>проекты</vt:lpstr>
      <vt:lpstr>статус</vt:lpstr>
      <vt:lpstr>Схема1.1ОРГСТРУКТУРА</vt:lpstr>
      <vt:lpstr>Таблица1.1.Общие_сведения_о_КДУ</vt:lpstr>
      <vt:lpstr>Таблица1.2.Органы_управления_культуры_МО</vt:lpstr>
      <vt:lpstr>Таблица1.3.Информация_КДУ</vt:lpstr>
      <vt:lpstr>Таблица1.4.КДУ_ликвид</vt:lpstr>
      <vt:lpstr>Таблица1.5.Информация_КФ</vt:lpstr>
      <vt:lpstr>Таблица1.6_Ликв_коллективы</vt:lpstr>
      <vt:lpstr>Таблица2.1.Новые_объекты</vt:lpstr>
      <vt:lpstr>Таблица2.2.Ремонтные_работы</vt:lpstr>
      <vt:lpstr>Таблица2.3.Потребность_в_ремонте</vt:lpstr>
      <vt:lpstr>Таблица2.4.Концертное_оборуд</vt:lpstr>
      <vt:lpstr>Таблица3.1.Формирования_по_кат</vt:lpstr>
      <vt:lpstr>Таблица3.2.Форм_НТ_коллективы</vt:lpstr>
      <vt:lpstr>Таблица3.3.Форм_НТ_участники</vt:lpstr>
      <vt:lpstr>Таблица3.4.Конкурсы_гастроли_гранты</vt:lpstr>
      <vt:lpstr>Таблица3.5.Коллективы_конкурсы</vt:lpstr>
      <vt:lpstr>Таблица3.6.Коллективы_мероприятия</vt:lpstr>
      <vt:lpstr>Таблица3.7.Участие_кол_меропр</vt:lpstr>
      <vt:lpstr>Таблица4.1.Культ_досуг</vt:lpstr>
      <vt:lpstr>Таблица4.2.Инф_просвет</vt:lpstr>
      <vt:lpstr>Таблица4.3.Выставки</vt:lpstr>
      <vt:lpstr>Таблица4.4.Волонтеры</vt:lpstr>
      <vt:lpstr>Таблица4.5.Мероприятия_с_семьей</vt:lpstr>
      <vt:lpstr>Таблица4.6.Мер_ОВЗ</vt:lpstr>
      <vt:lpstr>Таблица4.7.Онлайн</vt:lpstr>
      <vt:lpstr>Таблица4.8.Значимые_мер</vt:lpstr>
      <vt:lpstr>Таблица5.1.Мер_Нацполитики</vt:lpstr>
      <vt:lpstr>Таблица5.2.Нацобъединения</vt:lpstr>
      <vt:lpstr>Таблица5.3.Аутентичные_коллективы</vt:lpstr>
      <vt:lpstr>Таблица5.4.Мастера</vt:lpstr>
      <vt:lpstr>Таблица6.1.Прогр_квалиф</vt:lpstr>
      <vt:lpstr>Таблица6.2.Кол_прогр_обуч</vt:lpstr>
      <vt:lpstr>Таблица6.3.Потребности_обуч</vt:lpstr>
      <vt:lpstr>Таблица7.1.Проекты</vt:lpstr>
      <vt:lpstr>Таблица8.1.Партнеры</vt:lpstr>
      <vt:lpstr>Таблица8.2.Медиа</vt:lpstr>
      <vt:lpstr>тип_кформ</vt:lpstr>
      <vt:lpstr>фин_ресурс</vt:lpstr>
      <vt:lpstr>форма_обуч</vt:lpstr>
      <vt:lpstr>формат_мер</vt:lpstr>
      <vt:lpstr>юрстатус_учр</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usr</dc:creator>
  <cp:lastModifiedBy>Director</cp:lastModifiedBy>
  <cp:lastPrinted>2021-01-11T09:02:15Z</cp:lastPrinted>
  <dcterms:created xsi:type="dcterms:W3CDTF">2020-10-26T06:18:49Z</dcterms:created>
  <dcterms:modified xsi:type="dcterms:W3CDTF">2021-03-04T14:39:53Z</dcterms:modified>
</cp:coreProperties>
</file>